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50" windowWidth="11955" windowHeight="1575" activeTab="5"/>
  </bookViews>
  <sheets>
    <sheet name="Coperta" sheetId="1" r:id="rId1"/>
    <sheet name="Instructiuni" sheetId="2" r:id="rId2"/>
    <sheet name="Masterfiles" sheetId="3" r:id="rId3"/>
    <sheet name="1.Acoperire&amp;Abonati" sheetId="4" r:id="rId4"/>
    <sheet name="2.Trafic" sheetId="5" r:id="rId5"/>
    <sheet name="3. Parametri arhitectura retea" sheetId="6" r:id="rId6"/>
    <sheet name="4. Cost unitati de retea" sheetId="7" r:id="rId7"/>
    <sheet name="5. Opex" sheetId="8" r:id="rId8"/>
  </sheets>
  <externalReferences>
    <externalReference r:id="rId11"/>
    <externalReference r:id="rId12"/>
    <externalReference r:id="rId13"/>
  </externalReferences>
  <definedNames>
    <definedName name="file">'[1]C. Masterfiles'!$F$7:$I$42</definedName>
    <definedName name="MasterNetworkElements">'[2]C. Masterfiles'!$I$6:$K$35</definedName>
    <definedName name="MasterProducts">'[2]C. Masterfiles'!$E$6:$G$41</definedName>
    <definedName name="_xlnm.Print_Area" localSheetId="3">'1.Acoperire&amp;Abonati'!$A$1:$Y$227</definedName>
    <definedName name="_xlnm.Print_Area" localSheetId="4">'2.Trafic'!$A$1:$L$70</definedName>
    <definedName name="_xlnm.Print_Area" localSheetId="5">'3. Parametri arhitectura retea'!$A$1:$K$202</definedName>
    <definedName name="_xlnm.Print_Area" localSheetId="6">'4. Cost unitati de retea'!$A$1:$L$73</definedName>
    <definedName name="_xlnm.Print_Titles" localSheetId="3">'1.Acoperire&amp;Abonati'!$1:$1</definedName>
    <definedName name="_xlnm.Print_Titles" localSheetId="4">'2.Trafic'!$1:$1</definedName>
    <definedName name="_xlnm.Print_Titles" localSheetId="5">'3. Parametri arhitectura retea'!$1:$1</definedName>
    <definedName name="_xlnm.Print_Titles" localSheetId="6">'4. Cost unitati de retea'!$1:$1</definedName>
    <definedName name="RoyaltyTreatment">'[3]B. Dimensions &amp; Results '!$AF$6</definedName>
  </definedNames>
  <calcPr fullCalcOnLoad="1"/>
</workbook>
</file>

<file path=xl/sharedStrings.xml><?xml version="1.0" encoding="utf-8"?>
<sst xmlns="http://schemas.openxmlformats.org/spreadsheetml/2006/main" count="1923" uniqueCount="470">
  <si>
    <t>HLR</t>
  </si>
  <si>
    <t>Total</t>
  </si>
  <si>
    <t>actual</t>
  </si>
  <si>
    <t>BTS</t>
  </si>
  <si>
    <t>BSC</t>
  </si>
  <si>
    <t>MSC</t>
  </si>
  <si>
    <t>BTS-BSC</t>
  </si>
  <si>
    <t>BSC-MSC</t>
  </si>
  <si>
    <t>MSC-MSC</t>
  </si>
  <si>
    <t>%</t>
  </si>
  <si>
    <t>Urban</t>
  </si>
  <si>
    <t>Rural</t>
  </si>
  <si>
    <t>TRX</t>
  </si>
  <si>
    <t>Unit</t>
  </si>
  <si>
    <t xml:space="preserve">Voice mail </t>
  </si>
  <si>
    <t>x</t>
  </si>
  <si>
    <t>Minimum</t>
  </si>
  <si>
    <t>Maximum</t>
  </si>
  <si>
    <t>Average</t>
  </si>
  <si>
    <t>MMS to erlang</t>
  </si>
  <si>
    <t>IP protocol overhead</t>
  </si>
  <si>
    <t>Busy hour Mbit/s</t>
  </si>
  <si>
    <t>Mbit/s</t>
  </si>
  <si>
    <t>minutes</t>
  </si>
  <si>
    <t>Bit/ sec</t>
  </si>
  <si>
    <t>Busy hour SMS to Busy hour Erlangs</t>
  </si>
  <si>
    <t>Erlang / SMS</t>
  </si>
  <si>
    <t>x%</t>
  </si>
  <si>
    <t>Actual</t>
  </si>
  <si>
    <t>Call Services</t>
  </si>
  <si>
    <t>input</t>
  </si>
  <si>
    <t>Erlang factor</t>
  </si>
  <si>
    <t>BHErlang factor</t>
  </si>
  <si>
    <t>CAPEX</t>
  </si>
  <si>
    <t>Meaning</t>
  </si>
  <si>
    <t>GPRS</t>
  </si>
  <si>
    <t>Copper</t>
  </si>
  <si>
    <t xml:space="preserve">Fibre </t>
  </si>
  <si>
    <t>Microwave</t>
  </si>
  <si>
    <t xml:space="preserve">Total </t>
  </si>
  <si>
    <t>MSC-HLR</t>
  </si>
  <si>
    <t>NMS</t>
  </si>
  <si>
    <t>INT</t>
  </si>
  <si>
    <t>IGW</t>
  </si>
  <si>
    <t>Masterfiles</t>
  </si>
  <si>
    <t>G01</t>
  </si>
  <si>
    <t>G02</t>
  </si>
  <si>
    <t>S01</t>
  </si>
  <si>
    <t>S02</t>
  </si>
  <si>
    <t>S03</t>
  </si>
  <si>
    <t>S04</t>
  </si>
  <si>
    <t>S05</t>
  </si>
  <si>
    <t>S06</t>
  </si>
  <si>
    <t>S07</t>
  </si>
  <si>
    <t>S08</t>
  </si>
  <si>
    <t>S09</t>
  </si>
  <si>
    <t>S10</t>
  </si>
  <si>
    <t>S11</t>
  </si>
  <si>
    <t>S12</t>
  </si>
  <si>
    <t>S13</t>
  </si>
  <si>
    <t>S14</t>
  </si>
  <si>
    <t>S15</t>
  </si>
  <si>
    <t>S16</t>
  </si>
  <si>
    <t>S17</t>
  </si>
  <si>
    <t>S18</t>
  </si>
  <si>
    <t>S19</t>
  </si>
  <si>
    <t>S20</t>
  </si>
  <si>
    <t>S21</t>
  </si>
  <si>
    <t>S22</t>
  </si>
  <si>
    <t>S23</t>
  </si>
  <si>
    <t>T01</t>
  </si>
  <si>
    <t>T02</t>
  </si>
  <si>
    <t>T03</t>
  </si>
  <si>
    <t>T04</t>
  </si>
  <si>
    <t>T05</t>
  </si>
  <si>
    <t>T06</t>
  </si>
  <si>
    <t>T07</t>
  </si>
  <si>
    <t>T08</t>
  </si>
  <si>
    <t>T09</t>
  </si>
  <si>
    <t>T10</t>
  </si>
  <si>
    <t>T11</t>
  </si>
  <si>
    <t>T12</t>
  </si>
  <si>
    <t>T13</t>
  </si>
  <si>
    <t>T14</t>
  </si>
  <si>
    <t>T15</t>
  </si>
  <si>
    <t>N01</t>
  </si>
  <si>
    <t>N02</t>
  </si>
  <si>
    <t>N03</t>
  </si>
  <si>
    <t>N04</t>
  </si>
  <si>
    <t>N05</t>
  </si>
  <si>
    <t>N06</t>
  </si>
  <si>
    <t>N07</t>
  </si>
  <si>
    <t>N08</t>
  </si>
  <si>
    <t>N09</t>
  </si>
  <si>
    <t>N10</t>
  </si>
  <si>
    <t>N11</t>
  </si>
  <si>
    <t>N12</t>
  </si>
  <si>
    <t>N13</t>
  </si>
  <si>
    <t>N14</t>
  </si>
  <si>
    <t>N15</t>
  </si>
  <si>
    <t>N16</t>
  </si>
  <si>
    <t>TRX (Transceiver)</t>
  </si>
  <si>
    <t>BTS (Base station)</t>
  </si>
  <si>
    <t>BSC (Base station controller)</t>
  </si>
  <si>
    <t>HLR (Home location register)</t>
  </si>
  <si>
    <t>NMS (Network management system)</t>
  </si>
  <si>
    <t>IGW (Interconnect Gateway)</t>
  </si>
  <si>
    <t>Billing &amp; CRM</t>
  </si>
  <si>
    <t>Other</t>
  </si>
  <si>
    <t>N17</t>
  </si>
  <si>
    <t>N18</t>
  </si>
  <si>
    <t>N19</t>
  </si>
  <si>
    <t>N20</t>
  </si>
  <si>
    <t>N21</t>
  </si>
  <si>
    <t>N22</t>
  </si>
  <si>
    <t>N23</t>
  </si>
  <si>
    <t>N24</t>
  </si>
  <si>
    <t>T16</t>
  </si>
  <si>
    <t>T19</t>
  </si>
  <si>
    <t>BIL</t>
  </si>
  <si>
    <t>SMSG (SMS Gateway)</t>
  </si>
  <si>
    <t>SMSC (SMS Control Centre)</t>
  </si>
  <si>
    <t>MMSC (MMS Control Centre)</t>
  </si>
  <si>
    <t>MSC-SMS</t>
  </si>
  <si>
    <t>MSC-MMS</t>
  </si>
  <si>
    <t>SMSG</t>
  </si>
  <si>
    <t>SMSC</t>
  </si>
  <si>
    <t>MMSC</t>
  </si>
  <si>
    <t>OSS (Operational Support System)</t>
  </si>
  <si>
    <t>OSS</t>
  </si>
  <si>
    <t>D01</t>
  </si>
  <si>
    <t>D02</t>
  </si>
  <si>
    <t>D03</t>
  </si>
  <si>
    <t>D04</t>
  </si>
  <si>
    <t>D05</t>
  </si>
  <si>
    <t>D06</t>
  </si>
  <si>
    <t>D07</t>
  </si>
  <si>
    <t>D08</t>
  </si>
  <si>
    <t>D09</t>
  </si>
  <si>
    <t>D10</t>
  </si>
  <si>
    <t>D11</t>
  </si>
  <si>
    <t>D12</t>
  </si>
  <si>
    <t>D13</t>
  </si>
  <si>
    <t>D14</t>
  </si>
  <si>
    <t>D15</t>
  </si>
  <si>
    <t>D16</t>
  </si>
  <si>
    <t>D17</t>
  </si>
  <si>
    <t>D18</t>
  </si>
  <si>
    <t>D19</t>
  </si>
  <si>
    <t>D20</t>
  </si>
  <si>
    <t>D21</t>
  </si>
  <si>
    <t>D22</t>
  </si>
  <si>
    <t>D23</t>
  </si>
  <si>
    <r>
      <t>Chi</t>
    </r>
    <r>
      <rPr>
        <sz val="10"/>
        <rFont val="Arial"/>
        <family val="2"/>
      </rPr>
      <t>ş</t>
    </r>
    <r>
      <rPr>
        <sz val="10"/>
        <rFont val="Arial"/>
        <family val="2"/>
      </rPr>
      <t>in</t>
    </r>
    <r>
      <rPr>
        <sz val="10"/>
        <rFont val="Arial"/>
        <family val="2"/>
      </rPr>
      <t>ǎ</t>
    </r>
    <r>
      <rPr>
        <sz val="10"/>
        <rFont val="Arial"/>
        <family val="2"/>
      </rPr>
      <t>u</t>
    </r>
  </si>
  <si>
    <r>
      <t>B</t>
    </r>
    <r>
      <rPr>
        <sz val="10"/>
        <rFont val="Arial"/>
        <family val="2"/>
      </rPr>
      <t>ǎ</t>
    </r>
    <r>
      <rPr>
        <sz val="10"/>
        <rFont val="Arial"/>
        <family val="2"/>
      </rPr>
      <t>l</t>
    </r>
    <r>
      <rPr>
        <sz val="10"/>
        <rFont val="Arial"/>
        <family val="2"/>
      </rPr>
      <t>ţ</t>
    </r>
    <r>
      <rPr>
        <sz val="10"/>
        <rFont val="Arial"/>
        <family val="2"/>
      </rPr>
      <t>i</t>
    </r>
  </si>
  <si>
    <t>Anenii Noi</t>
  </si>
  <si>
    <t>Basarabeasca</t>
  </si>
  <si>
    <t>Cahul</t>
  </si>
  <si>
    <t>Cantemir</t>
  </si>
  <si>
    <r>
      <t>C</t>
    </r>
    <r>
      <rPr>
        <sz val="10"/>
        <rFont val="Arial"/>
        <family val="2"/>
      </rPr>
      <t>ǎlǎraşi</t>
    </r>
  </si>
  <si>
    <r>
      <t>C</t>
    </r>
    <r>
      <rPr>
        <sz val="10"/>
        <rFont val="Arial"/>
        <family val="2"/>
      </rPr>
      <t>ǎuşeni</t>
    </r>
  </si>
  <si>
    <r>
      <t>Cimi</t>
    </r>
    <r>
      <rPr>
        <sz val="10"/>
        <rFont val="Arial"/>
        <family val="2"/>
      </rPr>
      <t>şlia</t>
    </r>
  </si>
  <si>
    <t>Criuleni</t>
  </si>
  <si>
    <t>Donduşeni</t>
  </si>
  <si>
    <t>Drochia</t>
  </si>
  <si>
    <t>Dubusǎri</t>
  </si>
  <si>
    <t>Edineţ</t>
  </si>
  <si>
    <t>Fǎleşti</t>
  </si>
  <si>
    <t>Floreşti</t>
  </si>
  <si>
    <t>Glodeni</t>
  </si>
  <si>
    <t>Hinceşti</t>
  </si>
  <si>
    <t>Ialoveni</t>
  </si>
  <si>
    <t>Leova</t>
  </si>
  <si>
    <t>Nisporeni</t>
  </si>
  <si>
    <t>Ocniţa</t>
  </si>
  <si>
    <t>Orhei</t>
  </si>
  <si>
    <t>Rezina</t>
  </si>
  <si>
    <t>Rîşcani</t>
  </si>
  <si>
    <t>Sîngerei</t>
  </si>
  <si>
    <t>Soroca</t>
  </si>
  <si>
    <t>Strǎşeni</t>
  </si>
  <si>
    <t>D24</t>
  </si>
  <si>
    <t>D25</t>
  </si>
  <si>
    <t>D26</t>
  </si>
  <si>
    <t>D27</t>
  </si>
  <si>
    <t>D28</t>
  </si>
  <si>
    <t>D29</t>
  </si>
  <si>
    <t>D30</t>
  </si>
  <si>
    <t>D31</t>
  </si>
  <si>
    <t>D32</t>
  </si>
  <si>
    <t>D33</t>
  </si>
  <si>
    <t>D34</t>
  </si>
  <si>
    <t>Şoldăneşti</t>
  </si>
  <si>
    <t>Ştefan Vodă</t>
  </si>
  <si>
    <t>Taraclia</t>
  </si>
  <si>
    <t>Teleneşti</t>
  </si>
  <si>
    <t>Ungheni</t>
  </si>
  <si>
    <t>Găgăuzia</t>
  </si>
  <si>
    <t>PPP (Pre-paid platform)</t>
  </si>
  <si>
    <t>VMS (Voice mail system)</t>
  </si>
  <si>
    <t>BIL (Retail Billing system)</t>
  </si>
  <si>
    <t>IBIL (Interconnection Billing System)</t>
  </si>
  <si>
    <t>MSC-PPP</t>
  </si>
  <si>
    <t>MSC-IGW</t>
  </si>
  <si>
    <t>MSC-INT</t>
  </si>
  <si>
    <t>GPRS (General Packet Radio System)</t>
  </si>
  <si>
    <t>INT (International Gateway)</t>
  </si>
  <si>
    <t>MSC-OSS</t>
  </si>
  <si>
    <t>MSC-GPRS</t>
  </si>
  <si>
    <t>MSC-BIL</t>
  </si>
  <si>
    <t>MSC-IBIL</t>
  </si>
  <si>
    <t>Briceni</t>
  </si>
  <si>
    <t>D35</t>
  </si>
  <si>
    <t>TOTAL</t>
  </si>
  <si>
    <t>Mbytes</t>
  </si>
  <si>
    <t>PPP</t>
  </si>
  <si>
    <t>VMS</t>
  </si>
  <si>
    <t>IBIL</t>
  </si>
  <si>
    <t>Cost basis (e.g. per unit, per site, per 1000 subscribers)</t>
  </si>
  <si>
    <t xml:space="preserve">Average microwave "hops" per link </t>
  </si>
  <si>
    <t>E1</t>
  </si>
  <si>
    <t>STM-1</t>
  </si>
  <si>
    <t>STM-4</t>
  </si>
  <si>
    <t>STM-16</t>
  </si>
  <si>
    <t>MSC (Mobile Switching Centre)</t>
  </si>
  <si>
    <t>martie 2015</t>
  </si>
  <si>
    <t>As at 31 December</t>
  </si>
  <si>
    <t>Versiune</t>
  </si>
  <si>
    <t>Data</t>
  </si>
  <si>
    <t>Model Bottom-Up LRIC pentru retele mobile</t>
  </si>
  <si>
    <t>CONTINUT</t>
  </si>
  <si>
    <t>* Instructiuni</t>
  </si>
  <si>
    <t xml:space="preserve">* Masterfiles </t>
  </si>
  <si>
    <t>* Foaie 2: Trafic</t>
  </si>
  <si>
    <t>* Foaie 3: Parametri arhitectura retea</t>
  </si>
  <si>
    <t>* Foaie 4: Cost unitati de retea</t>
  </si>
  <si>
    <t>* Foaie 5:  Opex</t>
  </si>
  <si>
    <t>* Foaie 1: Acoperire &amp; abonati</t>
  </si>
  <si>
    <t>Instructiuni</t>
  </si>
  <si>
    <r>
      <t>Va rugam sa completati celulele de culoare galbena ale foilor de lucru. Va rugam sa prezentati informatia maximal posibila, cu toate ca intelegem ca nu toate datele ar putea fi disponibile. Daca datele nu pot fi prezentate in formatul solicitat, va rugam sa prezentati date in orice format alternativ.</t>
    </r>
  </si>
  <si>
    <t xml:space="preserve">Urmatoarele mai sunt solicitate:.  </t>
  </si>
  <si>
    <t>1)  o copie a celui mai recent raport financiar</t>
  </si>
  <si>
    <t>2)  o schema care descrie topologie utilizata a retelei</t>
  </si>
  <si>
    <t>Rugam sa prezentati datele din foile 1, 2, 3, 4 &amp; 5 catre 21 aprilie 2015</t>
  </si>
  <si>
    <t>Raion/Municipiu</t>
  </si>
  <si>
    <t>Cod</t>
  </si>
  <si>
    <t>Denumire</t>
  </si>
  <si>
    <t>Geotipuri</t>
  </si>
  <si>
    <t>Geotip</t>
  </si>
  <si>
    <t>Elemente de retea</t>
  </si>
  <si>
    <t>Acronim / descriere</t>
  </si>
  <si>
    <t>ALTELE: completati dupa caz</t>
  </si>
  <si>
    <t>Legaturi de transmisie (transmission links)</t>
  </si>
  <si>
    <t>Descriere</t>
  </si>
  <si>
    <t>Servicii</t>
  </si>
  <si>
    <t>Codul serviciului</t>
  </si>
  <si>
    <t>Apeluri in retea</t>
  </si>
  <si>
    <t>Apeluri de plecare spre retele fixe</t>
  </si>
  <si>
    <t>Apeluri de plecare spre alte retele mobile</t>
  </si>
  <si>
    <t>Apeluri de plecare internationale</t>
  </si>
  <si>
    <t>Apeluri terminate din retele fixe</t>
  </si>
  <si>
    <t>Apeluri terminate din alte retele mobile</t>
  </si>
  <si>
    <t>Apeluri internationale terminate</t>
  </si>
  <si>
    <t>Apeluri in roaming (outbound)</t>
  </si>
  <si>
    <t>Apeluri in roaming (inbound)</t>
  </si>
  <si>
    <t>Apeluri la servicii clienti</t>
  </si>
  <si>
    <t>Apeluri video</t>
  </si>
  <si>
    <t>MMS in retea</t>
  </si>
  <si>
    <t>MMS spre alte retele</t>
  </si>
  <si>
    <t>MMS dinspre alte retele</t>
  </si>
  <si>
    <t>SMS in retea</t>
  </si>
  <si>
    <t>SMS spre alte retele</t>
  </si>
  <si>
    <t>SMS dinspre alte retele</t>
  </si>
  <si>
    <t>Acoperire si abonati</t>
  </si>
  <si>
    <t>Suprafata raioanelor</t>
  </si>
  <si>
    <t>Unitate</t>
  </si>
  <si>
    <t>Chişinǎu</t>
  </si>
  <si>
    <t>km2</t>
  </si>
  <si>
    <t>Bǎlţi</t>
  </si>
  <si>
    <t>km3</t>
  </si>
  <si>
    <t>km4</t>
  </si>
  <si>
    <t>km5</t>
  </si>
  <si>
    <t>km6</t>
  </si>
  <si>
    <t>km7</t>
  </si>
  <si>
    <t>Cǎlǎraşi</t>
  </si>
  <si>
    <t>km8</t>
  </si>
  <si>
    <t>Cǎuşeni</t>
  </si>
  <si>
    <t>km9</t>
  </si>
  <si>
    <t>Cimişlia</t>
  </si>
  <si>
    <t>km10</t>
  </si>
  <si>
    <t>km11</t>
  </si>
  <si>
    <t>km12</t>
  </si>
  <si>
    <t>km13</t>
  </si>
  <si>
    <t>km14</t>
  </si>
  <si>
    <t>km15</t>
  </si>
  <si>
    <t>km16</t>
  </si>
  <si>
    <t>km17</t>
  </si>
  <si>
    <t>km18</t>
  </si>
  <si>
    <t>km19</t>
  </si>
  <si>
    <t>km20</t>
  </si>
  <si>
    <t>km21</t>
  </si>
  <si>
    <t>km22</t>
  </si>
  <si>
    <t>km23</t>
  </si>
  <si>
    <t>km24</t>
  </si>
  <si>
    <t>km25</t>
  </si>
  <si>
    <t>km26</t>
  </si>
  <si>
    <t>km27</t>
  </si>
  <si>
    <t>km28</t>
  </si>
  <si>
    <t>km29</t>
  </si>
  <si>
    <t>km30</t>
  </si>
  <si>
    <t>km31</t>
  </si>
  <si>
    <t>km32</t>
  </si>
  <si>
    <t>km33</t>
  </si>
  <si>
    <t>km34</t>
  </si>
  <si>
    <t>km35</t>
  </si>
  <si>
    <t>km36</t>
  </si>
  <si>
    <t>Populatie</t>
  </si>
  <si>
    <t>Acoperirea retelei pe raoiane</t>
  </si>
  <si>
    <r>
      <t>Va rugam sa prezentati datele in celulele galbene</t>
    </r>
  </si>
  <si>
    <t>Acoperirea se va considera = zonele cu puterea minima a semnalului  92dBm.</t>
  </si>
  <si>
    <t>Acopereire retea (km2)</t>
  </si>
  <si>
    <t>La 31 decembrie</t>
  </si>
  <si>
    <t>Unitati</t>
  </si>
  <si>
    <t>Raion</t>
  </si>
  <si>
    <t>Numarul abonatilor</t>
  </si>
  <si>
    <t>Tipul abonatilor</t>
  </si>
  <si>
    <t>abonati</t>
  </si>
  <si>
    <t>efectiv</t>
  </si>
  <si>
    <t>Cu contract</t>
  </si>
  <si>
    <t>Pre-paid (activi)</t>
  </si>
  <si>
    <t>Pre-paid (pasivi)</t>
  </si>
  <si>
    <t xml:space="preserve">Trafic </t>
  </si>
  <si>
    <t xml:space="preserve">Volumul traficului </t>
  </si>
  <si>
    <t xml:space="preserve">Va rugam inserati volumul minutelor/mesajelor/apelurilor/Mbyte </t>
  </si>
  <si>
    <t>Total minute de conversatie cu succes, pentru fiecare an</t>
  </si>
  <si>
    <t>Servicii de apeluri</t>
  </si>
  <si>
    <t>Minute</t>
  </si>
  <si>
    <t>Mesaje</t>
  </si>
  <si>
    <t>Informatii aditionale despre trafic</t>
  </si>
  <si>
    <t>Va rugam sa indicati rata apelurilor cu raspuns (in %) pentru fiecare serviciu</t>
  </si>
  <si>
    <t>Va rugam sa indicati durata medie a apelurilor si durata medie de asteptare in secunde</t>
  </si>
  <si>
    <t>Rata apelurilor reusite</t>
  </si>
  <si>
    <t>% apelurilor la care s-a raspuns</t>
  </si>
  <si>
    <t>Durata medie a apelurilor (in secunde)</t>
  </si>
  <si>
    <t>Timpul de asteptare (in secunde)</t>
  </si>
  <si>
    <t>efectiv 2014</t>
  </si>
  <si>
    <t>Distributia traficului pe raioane</t>
  </si>
  <si>
    <t>Aici se va indica o medie ponderata a utilizarii de catre fiecare unitate de serviciu a elementului corespunzator de retea.</t>
  </si>
  <si>
    <t>Va rugam sa indicati factorii de rutare pentru fiecare serviciu.</t>
  </si>
  <si>
    <t>Element de retea</t>
  </si>
  <si>
    <t>Capaciatea retelei</t>
  </si>
  <si>
    <t>Capacitate, unitati de masurare, orizontul de planificare si utilizare tipica</t>
  </si>
  <si>
    <t>Raza celului pentru 900MHz (km)</t>
  </si>
  <si>
    <t>Raza</t>
  </si>
  <si>
    <t>Raza celului pentru 1800MHz (km)</t>
  </si>
  <si>
    <t>Raza celului pentru 2100MHz (km)</t>
  </si>
  <si>
    <t xml:space="preserve"> Nr de echipamente instalate la 31 decembrie</t>
  </si>
  <si>
    <t>Design Capacity Unit  (Ex: abonati, BHCA, BHE)</t>
  </si>
  <si>
    <t>Manufacturer's Design Capacity (numarul de initati)</t>
  </si>
  <si>
    <t>Forward provisioning (luni)</t>
  </si>
  <si>
    <t>Capacitatea maximala utilizata pentru planificare operationala (%)</t>
  </si>
  <si>
    <t>Retea de transport</t>
  </si>
  <si>
    <t>Ponderea tehnologiilor de transport</t>
  </si>
  <si>
    <t>Daca elementele de retea sunt co-utilizate (ex. SMS si MMS) atunci indicati doar o singura data (ex. MSC-SMS dar nu si MSC-MMS)</t>
  </si>
  <si>
    <t>Numarul de circuite instalate</t>
  </si>
  <si>
    <t>Lungimea medie a circuitului (km)</t>
  </si>
  <si>
    <t>Circuite</t>
  </si>
  <si>
    <t xml:space="preserve">Numarul de GSM 900 TRX per BTS </t>
  </si>
  <si>
    <t xml:space="preserve">Numarul de GSM 1800 TRX per BTS </t>
  </si>
  <si>
    <t>In medie pe retea</t>
  </si>
  <si>
    <t>Calcularea capacitatii de retea (in Erlang)</t>
  </si>
  <si>
    <t>exemplu</t>
  </si>
  <si>
    <t>celula de calculare</t>
  </si>
  <si>
    <t>Zile incarcate (busy day) pe an</t>
  </si>
  <si>
    <t>Traficul unei zile incarcate (obisnuite) ca % din traficul anual</t>
  </si>
  <si>
    <t>Proportia traficului unei ore incarcate (busy hour) in traficul unei zile incarcate (busy day)</t>
  </si>
  <si>
    <t>Minute pe ora</t>
  </si>
  <si>
    <t>Factorul de conversie a minutelor anuale in Erlang</t>
  </si>
  <si>
    <t>Factorul de conversie a minutelor anuale in BusyErlang</t>
  </si>
  <si>
    <t>Minute transformate in Erlangi</t>
  </si>
  <si>
    <t>SMS transformate in erlang</t>
  </si>
  <si>
    <t>Byte</t>
  </si>
  <si>
    <t>1 / (SMS ora)</t>
  </si>
  <si>
    <t>SMS /sec/ an</t>
  </si>
  <si>
    <t>Erlang per Mbyte</t>
  </si>
  <si>
    <t>Erlangi per Mbyte</t>
  </si>
  <si>
    <t>TRX-uri per BTS, la 1 ianuarie</t>
  </si>
  <si>
    <t>Mediu</t>
  </si>
  <si>
    <t>Maxim</t>
  </si>
  <si>
    <t>Minim</t>
  </si>
  <si>
    <t>Raza celulelor</t>
  </si>
  <si>
    <t>Marimea medie a unui SMS header</t>
  </si>
  <si>
    <t xml:space="preserve">Marimea medie a unui SMS </t>
  </si>
  <si>
    <t>Marimea canalului</t>
  </si>
  <si>
    <t>Tabel de rutare&gt; Elemente de retea (Comutatia)</t>
  </si>
  <si>
    <t>Parametrii arhitecturii de retea</t>
  </si>
  <si>
    <t>Tabel de rutare: Retea de trasnport</t>
  </si>
  <si>
    <t>% canalului utilizata pentru download</t>
  </si>
  <si>
    <t xml:space="preserve"> Total trafic BH GPRS Mbit/s (inc IP)</t>
  </si>
  <si>
    <t>Busy hour SMS Erlangs per total anual SMS</t>
  </si>
  <si>
    <t>Busy hour SMS per secunda pentru fiecare SMS</t>
  </si>
  <si>
    <t>Costuri asociate unitatilor de retea</t>
  </si>
  <si>
    <t>Costul de achizitionare a echipamentelor de retea, costul instalarii, costul de operare, durata de viata a activului si trendul pretului de achizitie a echipamentului</t>
  </si>
  <si>
    <t>Va rugam sa indicati cel mai recent pret al echipamentului pentru fiecare element de retea si indicati unitatile de masura aplicate</t>
  </si>
  <si>
    <t xml:space="preserve"> OPEX directe</t>
  </si>
  <si>
    <t>Elementul de retea</t>
  </si>
  <si>
    <t>Durata de viata economica (ani)</t>
  </si>
  <si>
    <t>Pretul de achizitie a echipamentului per unitate (€), 2014</t>
  </si>
  <si>
    <t>Costurile capitalizate ale instalarii (ca % fata de pretul de achizitie)</t>
  </si>
  <si>
    <t>Costurile de operare si mentenanta in % fata de pretul de achizitie, 2014</t>
  </si>
  <si>
    <t xml:space="preserve"> Costurile de transmisie - Costul construirii legaturilor de transmisie</t>
  </si>
  <si>
    <t>Costul echipamentului</t>
  </si>
  <si>
    <t>Fibra+canalizatie</t>
  </si>
  <si>
    <t>Costul FO - Per  E1</t>
  </si>
  <si>
    <t>Costul FO - Per STM -1</t>
  </si>
  <si>
    <t>Costul FO - Per STM -4</t>
  </si>
  <si>
    <t>Costul FO - Per STM -16</t>
  </si>
  <si>
    <t>Costul constructiei FO - Per Km</t>
  </si>
  <si>
    <t>Costul cablu cupru - Per cablu</t>
  </si>
  <si>
    <t>Costul cablu cupru - Per km</t>
  </si>
  <si>
    <t>Cost legatura microunda - Per (2Mbit) E1</t>
  </si>
  <si>
    <t xml:space="preserve">Cost legatura microunda - Per STM-1 </t>
  </si>
  <si>
    <t>Cost legatura microunda - Per STM-4</t>
  </si>
  <si>
    <t>Cost legatura microunda - Per STM-16</t>
  </si>
  <si>
    <t>Costuri asociate licentelor</t>
  </si>
  <si>
    <t>Plata initiala pentru licenta</t>
  </si>
  <si>
    <t>An</t>
  </si>
  <si>
    <t>valuta</t>
  </si>
  <si>
    <t>Suma</t>
  </si>
  <si>
    <t>unitatea valutei</t>
  </si>
  <si>
    <t>Costuri anuale</t>
  </si>
  <si>
    <t>Costuri anuale pentru spectru</t>
  </si>
  <si>
    <t>Alte plati de operare anuale</t>
  </si>
  <si>
    <t>Costul circuitelor inchiriate</t>
  </si>
  <si>
    <t>Costul annual al circuitelor inchiriate (€), 2014</t>
  </si>
  <si>
    <t>Costul  FO - Per Km</t>
  </si>
  <si>
    <t xml:space="preserve">Daca exista si alte date relevante cu rpivire la cost pe care doriti sa le adaugati la model, va rugam sa le atasati </t>
  </si>
  <si>
    <t>Cheltuieli operationale indirecte</t>
  </si>
  <si>
    <t>Cheltuieli operationale (altele decat cele asociate direct cu echipamentele de retea)</t>
  </si>
  <si>
    <t>Va rugam sa prezentati cele mai recente date. Categoriile de OPEX sunt aratate in tabel in scop ilustrativ. Va rugam sa introduceti categoriile care reflecta situatia efectiva</t>
  </si>
  <si>
    <t>Anul pentru care sunt prezentate datele</t>
  </si>
  <si>
    <t>Valuta utilizata</t>
  </si>
  <si>
    <t xml:space="preserve">Categoria de OPEX </t>
  </si>
  <si>
    <t>Cost total</t>
  </si>
  <si>
    <t>Costuri de retea (%)</t>
  </si>
  <si>
    <t>Costuri de retail (%)</t>
  </si>
  <si>
    <t>Costuri comune (%)</t>
  </si>
  <si>
    <t>Reclama si publicitate</t>
  </si>
  <si>
    <t>Provizioane privind datoriile dubioase</t>
  </si>
  <si>
    <t>Consultanta</t>
  </si>
  <si>
    <t>Costul echipamentelor vandute</t>
  </si>
  <si>
    <t>Reparatii</t>
  </si>
  <si>
    <t>Asigurari</t>
  </si>
  <si>
    <t>Plati de interconectare</t>
  </si>
  <si>
    <t>Contabilitate</t>
  </si>
  <si>
    <t>Securitatea oficiilor</t>
  </si>
  <si>
    <t>Linii inchiriate</t>
  </si>
  <si>
    <t>Seminare, conferinte, training</t>
  </si>
  <si>
    <t>Deplasari</t>
  </si>
  <si>
    <t>Transport si vehicule</t>
  </si>
  <si>
    <t>Altele: rugam indicati</t>
  </si>
  <si>
    <t>Servicii de comunicatii achitate</t>
  </si>
  <si>
    <t>Depozite, materiale si piese de schimb</t>
  </si>
  <si>
    <t>Plati pentru licente: software, GSM, UMTS</t>
  </si>
  <si>
    <t>Servicii de utilitate publica</t>
  </si>
  <si>
    <t>Retribuirea muncii si alte costuri cu remunerarea</t>
  </si>
  <si>
    <t>Inchirieri, taxe, dobanzi</t>
  </si>
  <si>
    <t>Tehnica de birou</t>
  </si>
  <si>
    <t>Costuri de birou, donatii</t>
  </si>
  <si>
    <t>Plati pentru serviciile de management</t>
  </si>
</sst>
</file>

<file path=xl/styles.xml><?xml version="1.0" encoding="utf-8"?>
<styleSheet xmlns="http://schemas.openxmlformats.org/spreadsheetml/2006/main">
  <numFmts count="5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_-;\-* #,##0.00_-;_-* &quot;-&quot;??_-;_-@_-"/>
    <numFmt numFmtId="173" formatCode="_-* #,##0_-;\-* #,##0_-;_-* &quot;-&quot;??_-;_-@_-"/>
    <numFmt numFmtId="174" formatCode="0.0%"/>
    <numFmt numFmtId="175" formatCode="#,##0,\ ;[Red]\(#,##0,\);\-"/>
    <numFmt numFmtId="176" formatCode="General_)"/>
    <numFmt numFmtId="177" formatCode="\£#,##0.00_);\(\£#,##0.00\);\ \-\-\-_)"/>
    <numFmt numFmtId="178" formatCode="#,##0_);\(#,##0\);\ \-\-\-_)"/>
    <numFmt numFmtId="179" formatCode="#,##0.0_x_);\(#,##0.0_x\);\ \-\-\-_)"/>
    <numFmt numFmtId="180" formatCode="#,##0.00_);\(#,##0.00\);\ \-\-\-_)"/>
    <numFmt numFmtId="181" formatCode="#,##0.0\x_)_%;\(#,##0.0\x\)_%;\ &quot;NM&quot;_x_%_)"/>
    <numFmt numFmtId="182" formatCode="&quot;Case&quot;\ 0"/>
    <numFmt numFmtId="183" formatCode=";;;"/>
    <numFmt numFmtId="184" formatCode="#,##0.0_x_%_);\(#,##0.0\)_x_%;\ &quot;NM&quot;_x_%_)"/>
    <numFmt numFmtId="185" formatCode="0%;[Red]\-0%"/>
    <numFmt numFmtId="186" formatCode="#,##0.0_);\(#,##0.0\);\ \-\-\-_)"/>
    <numFmt numFmtId="187" formatCode="0.00%_);\(0.00%\);\ \-\-\-_)"/>
    <numFmt numFmtId="188" formatCode="0.000%_);\(0.000%\);\ \-\-\-_)"/>
    <numFmt numFmtId="189" formatCode="0.00%_x_);\(0.00%\)_x;\ &quot;NM&quot;_x_%_)"/>
    <numFmt numFmtId="190" formatCode="0.00%_x_);\(0.00%\)_x;\ \-\-\-_x_%_)"/>
    <numFmt numFmtId="191" formatCode="\£#,##0.00_);\(\£#,##0.00\)"/>
    <numFmt numFmtId="192" formatCode="\£#,##0_);\(\£#,##0\);\ \-\-\-_)"/>
    <numFmt numFmtId="193" formatCode="\£#,##0.00_x_%_);\(\£#,##0.00\)_x_%;\ \-\-\-_x_%_)"/>
    <numFmt numFmtId="194" formatCode="#,##0.00_x_%_);\(#,##0.00\)_x_%;\ \-\-\-_x_%_)"/>
    <numFmt numFmtId="195" formatCode="0.00%;[Red]\-0.00%"/>
    <numFmt numFmtId="196" formatCode="0\ \x"/>
    <numFmt numFmtId="197" formatCode="0.0.E+00"/>
    <numFmt numFmtId="198" formatCode="0.E+00"/>
    <numFmt numFmtId="199" formatCode="0.00.E+00"/>
    <numFmt numFmtId="200" formatCode="#,##0.00000"/>
    <numFmt numFmtId="201" formatCode="0.0000%"/>
    <numFmt numFmtId="202" formatCode="0.0"/>
    <numFmt numFmtId="203" formatCode="_(* #,##0_);_(* \(#,##0\);_(* &quot;-&quot;??_);_(@_)"/>
    <numFmt numFmtId="204" formatCode="#,##0.0"/>
    <numFmt numFmtId="205" formatCode="[$-418]d\ mmmm\ yyyy"/>
    <numFmt numFmtId="206" formatCode="[$-418]d\ mmmm\ yyyy;@"/>
  </numFmts>
  <fonts count="84">
    <font>
      <sz val="10"/>
      <name val="Arial"/>
      <family val="0"/>
    </font>
    <font>
      <sz val="11"/>
      <color indexed="8"/>
      <name val="Calibri"/>
      <family val="2"/>
    </font>
    <font>
      <sz val="10"/>
      <name val="Helv"/>
      <family val="0"/>
    </font>
    <font>
      <sz val="10"/>
      <color indexed="8"/>
      <name val="Helvetica"/>
      <family val="2"/>
    </font>
    <font>
      <b/>
      <sz val="12"/>
      <color indexed="8"/>
      <name val="Verdana"/>
      <family val="2"/>
    </font>
    <font>
      <b/>
      <sz val="11"/>
      <color indexed="8"/>
      <name val="Verdana"/>
      <family val="2"/>
    </font>
    <font>
      <b/>
      <sz val="9"/>
      <color indexed="8"/>
      <name val="Verdana"/>
      <family val="2"/>
    </font>
    <font>
      <b/>
      <sz val="10"/>
      <name val="Arial"/>
      <family val="2"/>
    </font>
    <font>
      <sz val="10"/>
      <color indexed="12"/>
      <name val="Arial"/>
      <family val="2"/>
    </font>
    <font>
      <i/>
      <sz val="10"/>
      <name val="Arial"/>
      <family val="2"/>
    </font>
    <font>
      <sz val="10"/>
      <name val="Helvetica"/>
      <family val="0"/>
    </font>
    <font>
      <sz val="8"/>
      <name val="Arial"/>
      <family val="2"/>
    </font>
    <font>
      <b/>
      <sz val="11"/>
      <name val="Arial"/>
      <family val="2"/>
    </font>
    <font>
      <sz val="10"/>
      <color indexed="10"/>
      <name val="Times New Roman"/>
      <family val="1"/>
    </font>
    <font>
      <b/>
      <sz val="11"/>
      <color indexed="12"/>
      <name val="MS Serif"/>
      <family val="1"/>
    </font>
    <font>
      <sz val="11"/>
      <color indexed="12"/>
      <name val="MS Serif"/>
      <family val="1"/>
    </font>
    <font>
      <sz val="8"/>
      <color indexed="12"/>
      <name val="Arial"/>
      <family val="2"/>
    </font>
    <font>
      <sz val="11"/>
      <name val="Arial"/>
      <family val="2"/>
    </font>
    <font>
      <b/>
      <sz val="10"/>
      <name val="Times New Roman"/>
      <family val="1"/>
    </font>
    <font>
      <sz val="10"/>
      <name val="Times New Roman"/>
      <family val="1"/>
    </font>
    <font>
      <sz val="12"/>
      <name val="Tms Rmn"/>
      <family val="0"/>
    </font>
    <font>
      <sz val="7"/>
      <name val="Palatino"/>
      <family val="1"/>
    </font>
    <font>
      <sz val="8"/>
      <color indexed="17"/>
      <name val="Arial"/>
      <family val="2"/>
    </font>
    <font>
      <sz val="6"/>
      <color indexed="16"/>
      <name val="Palatino"/>
      <family val="1"/>
    </font>
    <font>
      <b/>
      <i/>
      <sz val="10"/>
      <color indexed="8"/>
      <name val="Arial"/>
      <family val="2"/>
    </font>
    <font>
      <sz val="8"/>
      <name val="Helv"/>
      <family val="0"/>
    </font>
    <font>
      <sz val="10"/>
      <color indexed="12"/>
      <name val="Times New Roman"/>
      <family val="1"/>
    </font>
    <font>
      <sz val="11"/>
      <color indexed="20"/>
      <name val="Arial"/>
      <family val="2"/>
    </font>
    <font>
      <sz val="10"/>
      <color indexed="18"/>
      <name val="Helv"/>
      <family val="0"/>
    </font>
    <font>
      <b/>
      <sz val="18"/>
      <name val="Times New Roman"/>
      <family val="1"/>
    </font>
    <font>
      <i/>
      <sz val="10"/>
      <color indexed="16"/>
      <name val="Times New Roman"/>
      <family val="1"/>
    </font>
    <font>
      <b/>
      <i/>
      <sz val="16"/>
      <name val="Helv"/>
      <family val="0"/>
    </font>
    <font>
      <sz val="8"/>
      <color indexed="10"/>
      <name val="Times New Roman"/>
      <family val="1"/>
    </font>
    <font>
      <i/>
      <sz val="9"/>
      <color indexed="12"/>
      <name val="Helv"/>
      <family val="0"/>
    </font>
    <font>
      <sz val="10"/>
      <color indexed="16"/>
      <name val="Helvetica-Black"/>
      <family val="0"/>
    </font>
    <font>
      <sz val="10"/>
      <name val="Arial Narrow"/>
      <family val="2"/>
    </font>
    <font>
      <sz val="8"/>
      <color indexed="20"/>
      <name val="Arial"/>
      <family val="2"/>
    </font>
    <font>
      <sz val="8"/>
      <color indexed="10"/>
      <name val="Arial"/>
      <family val="2"/>
    </font>
    <font>
      <b/>
      <sz val="11"/>
      <color indexed="12"/>
      <name val="Arial"/>
      <family val="2"/>
    </font>
    <font>
      <b/>
      <sz val="14"/>
      <name val="Times New Roman"/>
      <family val="1"/>
    </font>
    <font>
      <sz val="10"/>
      <color indexed="8"/>
      <name val="MS Sans Serif"/>
      <family val="2"/>
    </font>
    <font>
      <b/>
      <sz val="9"/>
      <name val="Palatino"/>
      <family val="1"/>
    </font>
    <font>
      <sz val="9"/>
      <color indexed="21"/>
      <name val="Helvetica-Black"/>
      <family val="0"/>
    </font>
    <font>
      <sz val="9"/>
      <name val="Helvetica-Black"/>
      <family val="0"/>
    </font>
    <font>
      <b/>
      <sz val="18"/>
      <name val="Helv"/>
      <family val="0"/>
    </font>
    <font>
      <b/>
      <sz val="7"/>
      <color indexed="12"/>
      <name val="Arial"/>
      <family val="2"/>
    </font>
    <font>
      <sz val="12"/>
      <name val="宋体"/>
      <family val="0"/>
    </font>
    <font>
      <b/>
      <sz val="10"/>
      <color indexed="10"/>
      <name val="Arial"/>
      <family val="2"/>
    </font>
    <font>
      <sz val="10"/>
      <color indexed="10"/>
      <name val="Arial"/>
      <family val="2"/>
    </font>
    <font>
      <b/>
      <sz val="20"/>
      <name val="Arial"/>
      <family val="2"/>
    </font>
    <font>
      <sz val="20"/>
      <name val="Arial"/>
      <family val="2"/>
    </font>
    <font>
      <sz val="10"/>
      <color indexed="9"/>
      <name val="Arial"/>
      <family val="2"/>
    </font>
    <font>
      <b/>
      <sz val="10"/>
      <color indexed="12"/>
      <name val="Arial"/>
      <family val="2"/>
    </font>
    <font>
      <sz val="10"/>
      <color indexed="22"/>
      <name val="Arial"/>
      <family val="2"/>
    </font>
    <font>
      <sz val="10"/>
      <color indexed="18"/>
      <name val="Arial"/>
      <family val="2"/>
    </font>
    <font>
      <b/>
      <sz val="10"/>
      <color indexed="13"/>
      <name val="Arial"/>
      <family val="2"/>
    </font>
    <font>
      <sz val="10"/>
      <color indexed="57"/>
      <name val="Arial"/>
      <family val="2"/>
    </font>
    <font>
      <sz val="20"/>
      <color indexed="12"/>
      <name val="Arial"/>
      <family val="2"/>
    </font>
    <font>
      <b/>
      <sz val="24"/>
      <name val="Arial"/>
      <family val="2"/>
    </font>
    <font>
      <sz val="24"/>
      <name val="Arial"/>
      <family val="2"/>
    </font>
    <font>
      <b/>
      <sz val="16"/>
      <name val="Arial"/>
      <family val="2"/>
    </font>
    <font>
      <sz val="16"/>
      <name val="Arial"/>
      <family val="2"/>
    </font>
    <font>
      <sz val="10"/>
      <color indexed="17"/>
      <name val="Arial"/>
      <family val="2"/>
    </font>
    <font>
      <sz val="12"/>
      <name val="Arial"/>
      <family val="2"/>
    </font>
    <font>
      <b/>
      <sz val="12"/>
      <color indexed="10"/>
      <name val="Arial"/>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52"/>
      <name val="Calibri"/>
      <family val="2"/>
    </font>
    <font>
      <sz val="11"/>
      <color indexed="60"/>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FA7D00"/>
      <name val="Calibri"/>
      <family val="2"/>
    </font>
    <font>
      <sz val="11"/>
      <color rgb="FF9C6500"/>
      <name val="Calibri"/>
      <family val="2"/>
    </font>
    <font>
      <sz val="11"/>
      <color rgb="FFFF0000"/>
      <name val="Calibri"/>
      <family val="2"/>
    </font>
  </fonts>
  <fills count="5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rgb="FFFFC7CE"/>
        <bgColor indexed="64"/>
      </patternFill>
    </fill>
    <fill>
      <patternFill patternType="solid">
        <fgColor indexed="9"/>
        <bgColor indexed="64"/>
      </patternFill>
    </fill>
    <fill>
      <patternFill patternType="solid">
        <fgColor rgb="FFA5A5A5"/>
        <bgColor indexed="64"/>
      </patternFill>
    </fill>
    <fill>
      <patternFill patternType="gray0625">
        <fgColor indexed="15"/>
      </patternFill>
    </fill>
    <fill>
      <patternFill patternType="solid">
        <fgColor indexed="23"/>
        <bgColor indexed="64"/>
      </patternFill>
    </fill>
    <fill>
      <patternFill patternType="solid">
        <fgColor rgb="FFC6EFCE"/>
        <bgColor indexed="64"/>
      </patternFill>
    </fill>
    <fill>
      <patternFill patternType="solid">
        <fgColor indexed="26"/>
        <bgColor indexed="64"/>
      </patternFill>
    </fill>
    <fill>
      <patternFill patternType="solid">
        <fgColor rgb="FFFFEB9C"/>
        <bgColor indexed="64"/>
      </patternFill>
    </fill>
    <fill>
      <patternFill patternType="gray125">
        <fgColor indexed="13"/>
        <bgColor indexed="9"/>
      </patternFill>
    </fill>
    <fill>
      <patternFill patternType="solid">
        <fgColor indexed="16"/>
        <bgColor indexed="64"/>
      </patternFill>
    </fill>
    <fill>
      <patternFill patternType="solid">
        <fgColor indexed="8"/>
        <bgColor indexed="64"/>
      </patternFill>
    </fill>
    <fill>
      <patternFill patternType="solid">
        <fgColor indexed="41"/>
        <bgColor indexed="64"/>
      </patternFill>
    </fill>
    <fill>
      <patternFill patternType="solid">
        <fgColor indexed="65"/>
        <bgColor indexed="64"/>
      </patternFill>
    </fill>
    <fill>
      <patternFill patternType="solid">
        <fgColor indexed="55"/>
        <bgColor indexed="64"/>
      </patternFill>
    </fill>
    <fill>
      <patternFill patternType="solid">
        <fgColor indexed="41"/>
        <bgColor indexed="64"/>
      </patternFill>
    </fill>
    <fill>
      <patternFill patternType="lightDown">
        <bgColor indexed="22"/>
      </patternFill>
    </fill>
    <fill>
      <patternFill patternType="solid">
        <fgColor theme="0"/>
        <bgColor indexed="64"/>
      </patternFill>
    </fill>
    <fill>
      <patternFill patternType="solid">
        <fgColor theme="1" tint="0.49998000264167786"/>
        <bgColor indexed="64"/>
      </patternFill>
    </fill>
    <fill>
      <patternFill patternType="solid">
        <fgColor indexed="22"/>
        <bgColor indexed="64"/>
      </patternFill>
    </fill>
    <fill>
      <patternFill patternType="solid">
        <fgColor theme="0" tint="-0.3499799966812134"/>
        <bgColor indexed="64"/>
      </patternFill>
    </fill>
    <fill>
      <patternFill patternType="solid">
        <fgColor theme="0" tint="-0.24997000396251678"/>
        <bgColor indexed="64"/>
      </patternFill>
    </fill>
  </fills>
  <borders count="26">
    <border>
      <left/>
      <right/>
      <top/>
      <bottom/>
      <diagonal/>
    </border>
    <border>
      <left style="medium"/>
      <right style="medium"/>
      <top style="medium"/>
      <bottom style="medium"/>
    </border>
    <border>
      <left style="medium">
        <color indexed="12"/>
      </left>
      <right style="medium">
        <color indexed="12"/>
      </right>
      <top style="medium">
        <color indexed="12"/>
      </top>
      <bottom style="medium">
        <color indexed="12"/>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top/>
      <bottom style="medium"/>
    </border>
    <border>
      <left style="double"/>
      <right/>
      <top/>
      <bottom/>
    </border>
    <border>
      <left/>
      <right/>
      <top/>
      <bottom style="dotted"/>
    </border>
    <border>
      <left>
        <color indexed="63"/>
      </left>
      <right>
        <color indexed="63"/>
      </right>
      <top>
        <color indexed="63"/>
      </top>
      <bottom style="double">
        <color rgb="FFFF8001"/>
      </bottom>
    </border>
    <border>
      <left/>
      <right style="thin"/>
      <top/>
      <bottom/>
    </border>
    <border>
      <left/>
      <right/>
      <top/>
      <bottom style="thin"/>
    </border>
    <border>
      <left style="double"/>
      <right/>
      <top style="double"/>
      <bottom/>
    </border>
    <border>
      <left/>
      <right style="medium"/>
      <top/>
      <bottom/>
    </border>
    <border>
      <left/>
      <right/>
      <top style="double"/>
      <bottom/>
    </border>
    <border>
      <left style="thin"/>
      <right/>
      <top/>
      <bottom/>
    </border>
    <border>
      <left style="thin"/>
      <right style="thin"/>
      <top/>
      <bottom style="thin"/>
    </border>
    <border>
      <left style="thin"/>
      <right style="thin"/>
      <top style="thin"/>
      <bottom/>
    </border>
    <border>
      <left/>
      <right/>
      <top style="thin"/>
      <bottom style="thin"/>
    </border>
    <border>
      <left/>
      <right style="thin"/>
      <top style="thin"/>
      <bottom style="thin"/>
    </border>
    <border>
      <left/>
      <right style="thin"/>
      <top/>
      <bottom style="thin"/>
    </border>
    <border>
      <left style="thin"/>
      <right/>
      <top style="thin"/>
      <bottom style="thin"/>
    </border>
    <border>
      <left style="thin"/>
      <right style="thin"/>
      <top/>
      <bottom/>
    </border>
    <border>
      <left style="thin"/>
      <right/>
      <top style="thin"/>
      <bottom/>
    </border>
    <border>
      <left style="thin"/>
      <right/>
      <top/>
      <bottom style="thin"/>
    </border>
    <border>
      <left/>
      <right style="thin"/>
      <top style="thin"/>
      <bottom/>
    </border>
    <border>
      <left/>
      <right/>
      <top style="thin"/>
      <bottom/>
    </border>
  </borders>
  <cellStyleXfs count="15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0"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12" fillId="25" borderId="1">
      <alignment horizontal="center" vertical="center"/>
      <protection/>
    </xf>
    <xf numFmtId="0" fontId="12" fillId="26" borderId="0">
      <alignment/>
      <protection/>
    </xf>
    <xf numFmtId="0" fontId="13" fillId="0" borderId="2" applyNumberFormat="0" applyFill="0" applyAlignment="0" applyProtection="0"/>
    <xf numFmtId="0" fontId="14" fillId="27" borderId="3">
      <alignment horizontal="center" vertical="center"/>
      <protection locked="0"/>
    </xf>
    <xf numFmtId="0" fontId="15" fillId="28" borderId="0">
      <alignment/>
      <protection/>
    </xf>
    <xf numFmtId="0" fontId="76" fillId="29" borderId="0" applyNumberFormat="0" applyBorder="0" applyAlignment="0" applyProtection="0"/>
    <xf numFmtId="177" fontId="16" fillId="0" borderId="0" applyNumberFormat="0" applyFill="0" applyBorder="0" applyAlignment="0" applyProtection="0"/>
    <xf numFmtId="0" fontId="17" fillId="30" borderId="1">
      <alignment horizontal="center" vertical="center"/>
      <protection/>
    </xf>
    <xf numFmtId="0" fontId="77" fillId="31" borderId="4" applyNumberFormat="0" applyAlignment="0" applyProtection="0"/>
    <xf numFmtId="0" fontId="18" fillId="32" borderId="5" applyNumberFormat="0" applyProtection="0">
      <alignment horizontal="center" vertical="center" wrapText="1"/>
    </xf>
    <xf numFmtId="0" fontId="18" fillId="32" borderId="0" applyNumberFormat="0" applyBorder="0" applyProtection="0">
      <alignment horizontal="centerContinuous" vertical="center"/>
    </xf>
    <xf numFmtId="0" fontId="19" fillId="0" borderId="6" applyNumberFormat="0" applyFont="0" applyFill="0" applyAlignment="0" applyProtection="0"/>
    <xf numFmtId="172" fontId="0" fillId="0" borderId="0" applyFont="0" applyFill="0" applyBorder="0" applyAlignment="0" applyProtection="0"/>
    <xf numFmtId="41" fontId="0" fillId="0" borderId="0" applyFont="0" applyFill="0" applyBorder="0" applyAlignment="0" applyProtection="0"/>
    <xf numFmtId="178" fontId="11" fillId="0" borderId="0" applyFont="0" applyFill="0" applyBorder="0" applyAlignment="0" applyProtection="0"/>
    <xf numFmtId="177" fontId="1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6" fontId="11" fillId="0" borderId="0" applyFont="0" applyFill="0" applyBorder="0" applyAlignment="0" applyProtection="0"/>
    <xf numFmtId="179" fontId="11" fillId="0" borderId="3">
      <alignment/>
      <protection/>
    </xf>
    <xf numFmtId="15" fontId="3" fillId="0" borderId="0" applyFont="0" applyFill="0" applyBorder="0" applyAlignment="0" applyProtection="0"/>
    <xf numFmtId="180" fontId="11" fillId="0" borderId="0" applyFont="0" applyFill="0" applyBorder="0" applyAlignment="0" applyProtection="0"/>
    <xf numFmtId="15" fontId="3" fillId="0" borderId="0">
      <alignment/>
      <protection locked="0"/>
    </xf>
    <xf numFmtId="181" fontId="11" fillId="0" borderId="7" applyNumberFormat="0" applyFont="0" applyFill="0" applyAlignment="0" applyProtection="0"/>
    <xf numFmtId="0" fontId="20" fillId="0" borderId="0" applyNumberFormat="0" applyFont="0" applyFill="0" applyBorder="0" applyAlignment="0">
      <protection locked="0"/>
    </xf>
    <xf numFmtId="0" fontId="78" fillId="0" borderId="0" applyNumberFormat="0" applyFill="0" applyBorder="0" applyAlignment="0" applyProtection="0"/>
    <xf numFmtId="178" fontId="11" fillId="0" borderId="0">
      <alignment/>
      <protection/>
    </xf>
    <xf numFmtId="0" fontId="21" fillId="0" borderId="0" applyFill="0" applyBorder="0" applyProtection="0">
      <alignment horizontal="left"/>
    </xf>
    <xf numFmtId="0" fontId="12" fillId="26" borderId="1">
      <alignment horizontal="center" vertical="center"/>
      <protection/>
    </xf>
    <xf numFmtId="0" fontId="12" fillId="33" borderId="0">
      <alignment/>
      <protection/>
    </xf>
    <xf numFmtId="0" fontId="79" fillId="34" borderId="0" applyNumberFormat="0" applyBorder="0" applyAlignment="0" applyProtection="0"/>
    <xf numFmtId="0" fontId="22" fillId="0" borderId="0" applyNumberFormat="0" applyFill="0" applyBorder="0" applyAlignment="0" applyProtection="0"/>
    <xf numFmtId="38" fontId="11" fillId="26" borderId="0" applyNumberFormat="0" applyBorder="0" applyAlignment="0" applyProtection="0"/>
    <xf numFmtId="182" fontId="11" fillId="0" borderId="0" applyFont="0" applyFill="0" applyBorder="0" applyAlignment="0" applyProtection="0"/>
    <xf numFmtId="0" fontId="23" fillId="0" borderId="0" applyProtection="0">
      <alignment horizontal="right"/>
    </xf>
    <xf numFmtId="1" fontId="24" fillId="1" borderId="0" applyAlignment="0" applyProtection="0"/>
    <xf numFmtId="0" fontId="4" fillId="0" borderId="0" applyNumberFormat="0" applyFill="0" applyBorder="0" applyAlignment="0" applyProtection="0"/>
    <xf numFmtId="176" fontId="5" fillId="0" borderId="0" applyNumberFormat="0" applyFill="0" applyBorder="0" applyAlignment="0" applyProtection="0"/>
    <xf numFmtId="176" fontId="6" fillId="0" borderId="0" applyNumberFormat="0" applyFill="0" applyBorder="0" applyAlignment="0" applyProtection="0"/>
    <xf numFmtId="0" fontId="80" fillId="0" borderId="0" applyNumberFormat="0" applyFill="0" applyBorder="0" applyAlignment="0" applyProtection="0"/>
    <xf numFmtId="183" fontId="25" fillId="0" borderId="0">
      <alignment/>
      <protection/>
    </xf>
    <xf numFmtId="0" fontId="13" fillId="0" borderId="0" applyNumberFormat="0" applyFill="0" applyBorder="0" applyAlignment="0" applyProtection="0"/>
    <xf numFmtId="0" fontId="26" fillId="0" borderId="2" applyNumberFormat="0" applyFill="0" applyAlignment="0" applyProtection="0"/>
    <xf numFmtId="10" fontId="11" fillId="35" borderId="3" applyNumberFormat="0" applyBorder="0" applyAlignment="0" applyProtection="0"/>
    <xf numFmtId="0" fontId="26" fillId="0" borderId="0" applyNumberFormat="0" applyFill="0" applyBorder="0" applyAlignment="0" applyProtection="0"/>
    <xf numFmtId="0" fontId="27" fillId="0" borderId="3">
      <alignment horizontal="center"/>
      <protection/>
    </xf>
    <xf numFmtId="0" fontId="28" fillId="0" borderId="0" applyNumberFormat="0" applyFill="0" applyBorder="0" applyAlignment="0" applyProtection="0"/>
    <xf numFmtId="0" fontId="81" fillId="0" borderId="8" applyNumberFormat="0" applyFill="0" applyAlignment="0" applyProtection="0"/>
    <xf numFmtId="0" fontId="29" fillId="0" borderId="0" applyNumberFormat="0" applyFill="0" applyBorder="0" applyProtection="0">
      <alignment horizontal="left" vertical="center"/>
    </xf>
    <xf numFmtId="168" fontId="0" fillId="0" borderId="0" applyFont="0" applyFill="0" applyBorder="0" applyAlignment="0" applyProtection="0"/>
    <xf numFmtId="170" fontId="0" fillId="0" borderId="0" applyFont="0" applyFill="0" applyBorder="0" applyAlignment="0" applyProtection="0"/>
    <xf numFmtId="181" fontId="25" fillId="0" borderId="0">
      <alignment/>
      <protection/>
    </xf>
    <xf numFmtId="184" fontId="25" fillId="0" borderId="0">
      <alignment horizontal="right"/>
      <protection/>
    </xf>
    <xf numFmtId="0" fontId="30" fillId="0" borderId="0" applyNumberFormat="0" applyFill="0" applyBorder="0" applyProtection="0">
      <alignment horizontal="left"/>
    </xf>
    <xf numFmtId="0" fontId="82" fillId="36" borderId="0" applyNumberFormat="0" applyBorder="0" applyAlignment="0" applyProtection="0"/>
    <xf numFmtId="178" fontId="31" fillId="0" borderId="0">
      <alignment/>
      <protection/>
    </xf>
    <xf numFmtId="0" fontId="2" fillId="0" borderId="0">
      <alignment/>
      <protection/>
    </xf>
    <xf numFmtId="0" fontId="10" fillId="0" borderId="0">
      <alignment/>
      <protection/>
    </xf>
    <xf numFmtId="0" fontId="3" fillId="0" borderId="0" applyNumberFormat="0" applyFill="0" applyBorder="0" applyAlignment="0" applyProtection="0"/>
    <xf numFmtId="0" fontId="2" fillId="0" borderId="0">
      <alignment/>
      <protection/>
    </xf>
    <xf numFmtId="0" fontId="0" fillId="0" borderId="0">
      <alignment/>
      <protection/>
    </xf>
    <xf numFmtId="37" fontId="0" fillId="0" borderId="0">
      <alignment horizontal="left"/>
      <protection/>
    </xf>
    <xf numFmtId="185" fontId="32" fillId="0" borderId="0" applyNumberFormat="0" applyFill="0" applyBorder="0" applyAlignment="0" applyProtection="0"/>
    <xf numFmtId="0" fontId="17" fillId="30" borderId="0">
      <alignment horizontal="center" vertical="center"/>
      <protection/>
    </xf>
    <xf numFmtId="38" fontId="19" fillId="0" borderId="9" applyFont="0" applyFill="0" applyBorder="0" applyAlignment="0" applyProtection="0"/>
    <xf numFmtId="186" fontId="25" fillId="0" borderId="0">
      <alignment/>
      <protection/>
    </xf>
    <xf numFmtId="0" fontId="33" fillId="0" borderId="0" applyNumberFormat="0" applyAlignment="0">
      <protection/>
    </xf>
    <xf numFmtId="0" fontId="19" fillId="37" borderId="10" applyNumberFormat="0" applyFont="0" applyBorder="0" applyAlignment="0" applyProtection="0"/>
    <xf numFmtId="1" fontId="34" fillId="0" borderId="0" applyProtection="0">
      <alignment horizontal="right" vertical="center"/>
    </xf>
    <xf numFmtId="9" fontId="0" fillId="0" borderId="0" applyFont="0" applyFill="0" applyBorder="0" applyAlignment="0" applyProtection="0"/>
    <xf numFmtId="10" fontId="0" fillId="0" borderId="0" applyFont="0" applyFill="0" applyBorder="0" applyAlignment="0" applyProtection="0"/>
    <xf numFmtId="187" fontId="11" fillId="0" borderId="0">
      <alignment/>
      <protection/>
    </xf>
    <xf numFmtId="178" fontId="11" fillId="0" borderId="0">
      <alignment/>
      <protection/>
    </xf>
    <xf numFmtId="188" fontId="11" fillId="0" borderId="0">
      <alignment/>
      <protection/>
    </xf>
    <xf numFmtId="189" fontId="11" fillId="0" borderId="0">
      <alignment/>
      <protection/>
    </xf>
    <xf numFmtId="190" fontId="11" fillId="0" borderId="0">
      <alignment/>
      <protection/>
    </xf>
    <xf numFmtId="185" fontId="19" fillId="0" borderId="0" applyFont="0" applyFill="0" applyBorder="0" applyAlignment="0" applyProtection="0"/>
    <xf numFmtId="191" fontId="35" fillId="0" borderId="0" applyFont="0" applyFill="0" applyBorder="0" applyAlignment="0" applyProtection="0"/>
    <xf numFmtId="192" fontId="11" fillId="0" borderId="0">
      <alignment/>
      <protection/>
    </xf>
    <xf numFmtId="178" fontId="11" fillId="0" borderId="0">
      <alignment/>
      <protection/>
    </xf>
    <xf numFmtId="177" fontId="11" fillId="0" borderId="0">
      <alignment/>
      <protection/>
    </xf>
    <xf numFmtId="180" fontId="11" fillId="0" borderId="0">
      <alignment/>
      <protection/>
    </xf>
    <xf numFmtId="193" fontId="11" fillId="0" borderId="0">
      <alignment/>
      <protection/>
    </xf>
    <xf numFmtId="194" fontId="11" fillId="0" borderId="0">
      <alignment/>
      <protection/>
    </xf>
    <xf numFmtId="178" fontId="36" fillId="0" borderId="0" applyNumberFormat="0" applyFill="0" applyBorder="0" applyAlignment="0" applyProtection="0"/>
    <xf numFmtId="177" fontId="37" fillId="0" borderId="0" applyNumberFormat="0" applyFill="0" applyBorder="0" applyAlignment="0" applyProtection="0"/>
    <xf numFmtId="0" fontId="12" fillId="30" borderId="0">
      <alignment/>
      <protection/>
    </xf>
    <xf numFmtId="0" fontId="19" fillId="0" borderId="11" applyNumberFormat="0" applyFont="0" applyFill="0" applyAlignment="0" applyProtection="0"/>
    <xf numFmtId="0" fontId="18" fillId="32" borderId="12" applyNumberFormat="0" applyBorder="0" applyProtection="0">
      <alignment horizontal="left" wrapText="1"/>
    </xf>
    <xf numFmtId="0" fontId="18" fillId="32" borderId="0" applyNumberFormat="0" applyBorder="0" applyProtection="0">
      <alignment horizontal="left"/>
    </xf>
    <xf numFmtId="0" fontId="19" fillId="0" borderId="13" applyNumberFormat="0" applyFont="0" applyFill="0" applyAlignment="0" applyProtection="0"/>
    <xf numFmtId="0" fontId="38" fillId="30" borderId="0">
      <alignment horizontal="center" vertical="center"/>
      <protection/>
    </xf>
    <xf numFmtId="0" fontId="39" fillId="0" borderId="0" applyNumberFormat="0" applyFill="0" applyBorder="0" applyProtection="0">
      <alignment horizontal="left" vertical="center"/>
    </xf>
    <xf numFmtId="0" fontId="20" fillId="26" borderId="3" applyNumberFormat="0" applyFont="0" applyBorder="0" applyAlignment="0" applyProtection="0"/>
    <xf numFmtId="40" fontId="19" fillId="0" borderId="0" applyFont="0" applyFill="0" applyBorder="0" applyAlignment="0" applyProtection="0"/>
    <xf numFmtId="195" fontId="19" fillId="0" borderId="0" applyFont="0" applyFill="0" applyBorder="0" applyAlignment="0" applyProtection="0"/>
    <xf numFmtId="0" fontId="12" fillId="30" borderId="0">
      <alignment/>
      <protection/>
    </xf>
    <xf numFmtId="0" fontId="17" fillId="30" borderId="0">
      <alignment horizontal="left" vertical="center"/>
      <protection/>
    </xf>
    <xf numFmtId="0" fontId="40" fillId="0" borderId="0">
      <alignment/>
      <protection/>
    </xf>
    <xf numFmtId="0" fontId="2" fillId="0" borderId="0">
      <alignment/>
      <protection/>
    </xf>
    <xf numFmtId="0" fontId="41" fillId="0" borderId="0" applyBorder="0" applyProtection="0">
      <alignment vertical="center"/>
    </xf>
    <xf numFmtId="181" fontId="11" fillId="0" borderId="10" applyBorder="0" applyProtection="0">
      <alignment horizontal="right" vertical="center"/>
    </xf>
    <xf numFmtId="0" fontId="42" fillId="38" borderId="0" applyBorder="0" applyProtection="0">
      <alignment horizontal="centerContinuous" vertical="center"/>
    </xf>
    <xf numFmtId="0" fontId="42" fillId="39" borderId="10" applyBorder="0" applyProtection="0">
      <alignment horizontal="centerContinuous" vertical="center"/>
    </xf>
    <xf numFmtId="0" fontId="12" fillId="26" borderId="1">
      <alignment horizontal="left" vertical="center"/>
      <protection/>
    </xf>
    <xf numFmtId="0" fontId="12" fillId="33" borderId="0">
      <alignment/>
      <protection/>
    </xf>
    <xf numFmtId="0" fontId="43" fillId="0" borderId="0" applyFill="0" applyBorder="0" applyProtection="0">
      <alignment horizontal="left"/>
    </xf>
    <xf numFmtId="0" fontId="21" fillId="0" borderId="14" applyFill="0" applyBorder="0" applyProtection="0">
      <alignment horizontal="left" vertical="top"/>
    </xf>
    <xf numFmtId="175" fontId="0" fillId="0" borderId="0">
      <alignment/>
      <protection/>
    </xf>
    <xf numFmtId="0" fontId="44" fillId="0" borderId="0">
      <alignment/>
      <protection/>
    </xf>
    <xf numFmtId="0" fontId="18" fillId="32" borderId="5" applyNumberFormat="0" applyProtection="0">
      <alignment horizontal="left" vertical="center"/>
    </xf>
    <xf numFmtId="0" fontId="12" fillId="40" borderId="1">
      <alignment horizontal="left" vertical="center"/>
      <protection/>
    </xf>
    <xf numFmtId="176" fontId="45" fillId="0" borderId="0">
      <alignment horizontal="left"/>
      <protection locked="0"/>
    </xf>
    <xf numFmtId="0" fontId="83" fillId="0" borderId="0" applyNumberFormat="0" applyFill="0" applyBorder="0" applyAlignment="0" applyProtection="0"/>
    <xf numFmtId="0" fontId="19" fillId="32" borderId="0" applyNumberFormat="0" applyBorder="0" applyProtection="0">
      <alignment horizontal="left"/>
    </xf>
    <xf numFmtId="196" fontId="11" fillId="0" borderId="10" applyBorder="0" applyProtection="0">
      <alignment horizontal="right"/>
    </xf>
    <xf numFmtId="0" fontId="12" fillId="5" borderId="3">
      <alignment horizontal="center" vertical="center"/>
      <protection/>
    </xf>
    <xf numFmtId="0" fontId="46" fillId="0" borderId="0">
      <alignment vertical="center"/>
      <protection/>
    </xf>
  </cellStyleXfs>
  <cellXfs count="267">
    <xf numFmtId="0" fontId="0" fillId="0" borderId="0" xfId="0" applyAlignment="1">
      <alignment/>
    </xf>
    <xf numFmtId="0" fontId="7" fillId="0" borderId="0" xfId="0" applyFont="1" applyFill="1" applyBorder="1" applyAlignment="1">
      <alignment/>
    </xf>
    <xf numFmtId="0" fontId="7" fillId="0" borderId="0" xfId="0" applyFont="1" applyAlignment="1">
      <alignment/>
    </xf>
    <xf numFmtId="0" fontId="7" fillId="41" borderId="0" xfId="0" applyFont="1" applyFill="1" applyBorder="1" applyAlignment="1">
      <alignment/>
    </xf>
    <xf numFmtId="0" fontId="0" fillId="41" borderId="0" xfId="0" applyFont="1" applyFill="1" applyBorder="1" applyAlignment="1">
      <alignment/>
    </xf>
    <xf numFmtId="0" fontId="7" fillId="41" borderId="0" xfId="0" applyFont="1" applyFill="1" applyAlignment="1">
      <alignment/>
    </xf>
    <xf numFmtId="0" fontId="0" fillId="41" borderId="15" xfId="0" applyFont="1" applyFill="1" applyBorder="1" applyAlignment="1">
      <alignment/>
    </xf>
    <xf numFmtId="0" fontId="0" fillId="41" borderId="3" xfId="0" applyFont="1" applyFill="1" applyBorder="1" applyAlignment="1">
      <alignment/>
    </xf>
    <xf numFmtId="0" fontId="7" fillId="26" borderId="3" xfId="0" applyFont="1" applyFill="1" applyBorder="1" applyAlignment="1">
      <alignment horizontal="center"/>
    </xf>
    <xf numFmtId="0" fontId="48" fillId="30" borderId="0" xfId="0" applyFont="1" applyFill="1" applyBorder="1" applyAlignment="1">
      <alignment/>
    </xf>
    <xf numFmtId="0" fontId="47" fillId="30" borderId="0" xfId="0" applyFont="1" applyFill="1" applyBorder="1" applyAlignment="1">
      <alignment horizontal="center"/>
    </xf>
    <xf numFmtId="174" fontId="47" fillId="30" borderId="0" xfId="0" applyNumberFormat="1" applyFont="1" applyFill="1" applyBorder="1" applyAlignment="1">
      <alignment horizontal="center"/>
    </xf>
    <xf numFmtId="0" fontId="48" fillId="30" borderId="0" xfId="0" applyFont="1" applyFill="1" applyBorder="1" applyAlignment="1">
      <alignment horizontal="left"/>
    </xf>
    <xf numFmtId="0" fontId="48" fillId="30" borderId="0" xfId="0" applyFont="1" applyFill="1" applyBorder="1" applyAlignment="1">
      <alignment horizontal="center"/>
    </xf>
    <xf numFmtId="0" fontId="48" fillId="30" borderId="0" xfId="0" applyFont="1" applyFill="1" applyAlignment="1">
      <alignment/>
    </xf>
    <xf numFmtId="0" fontId="7" fillId="30" borderId="0" xfId="0" applyFont="1" applyFill="1" applyBorder="1" applyAlignment="1">
      <alignment horizontal="left"/>
    </xf>
    <xf numFmtId="0" fontId="47" fillId="30" borderId="0" xfId="0" applyFont="1" applyFill="1" applyAlignment="1">
      <alignment horizontal="center"/>
    </xf>
    <xf numFmtId="174" fontId="47" fillId="30" borderId="0" xfId="0" applyNumberFormat="1" applyFont="1" applyFill="1" applyAlignment="1">
      <alignment horizontal="center"/>
    </xf>
    <xf numFmtId="0" fontId="48" fillId="30" borderId="0" xfId="0" applyFont="1" applyFill="1" applyAlignment="1">
      <alignment horizontal="left"/>
    </xf>
    <xf numFmtId="0" fontId="48" fillId="30" borderId="0" xfId="0" applyFont="1" applyFill="1" applyAlignment="1">
      <alignment horizontal="center"/>
    </xf>
    <xf numFmtId="1" fontId="7" fillId="30" borderId="0" xfId="0" applyNumberFormat="1" applyFont="1" applyFill="1" applyAlignment="1">
      <alignment/>
    </xf>
    <xf numFmtId="1" fontId="7" fillId="30" borderId="0" xfId="0" applyNumberFormat="1" applyFont="1" applyFill="1" applyAlignment="1">
      <alignment horizontal="center"/>
    </xf>
    <xf numFmtId="1" fontId="7" fillId="30" borderId="0" xfId="0" applyNumberFormat="1" applyFont="1" applyFill="1" applyAlignment="1">
      <alignment horizontal="left"/>
    </xf>
    <xf numFmtId="1" fontId="7" fillId="30" borderId="0" xfId="0" applyNumberFormat="1" applyFont="1" applyFill="1" applyBorder="1" applyAlignment="1">
      <alignment horizontal="left"/>
    </xf>
    <xf numFmtId="0" fontId="0" fillId="30" borderId="0" xfId="0" applyFont="1" applyFill="1" applyAlignment="1">
      <alignment/>
    </xf>
    <xf numFmtId="0" fontId="0" fillId="30" borderId="0" xfId="96" applyFont="1" applyFill="1">
      <alignment/>
      <protection/>
    </xf>
    <xf numFmtId="0" fontId="0" fillId="30" borderId="0" xfId="96" applyFont="1" applyFill="1" applyBorder="1" applyAlignment="1">
      <alignment horizontal="center"/>
      <protection/>
    </xf>
    <xf numFmtId="0" fontId="0" fillId="30" borderId="0" xfId="0" applyFont="1" applyFill="1" applyBorder="1" applyAlignment="1">
      <alignment horizontal="center"/>
    </xf>
    <xf numFmtId="0" fontId="0" fillId="30" borderId="3" xfId="96" applyFont="1" applyFill="1" applyBorder="1" applyAlignment="1">
      <alignment horizontal="left"/>
      <protection/>
    </xf>
    <xf numFmtId="3" fontId="0" fillId="30" borderId="0" xfId="0" applyNumberFormat="1" applyFont="1" applyFill="1" applyBorder="1" applyAlignment="1">
      <alignment horizontal="center"/>
    </xf>
    <xf numFmtId="0" fontId="7" fillId="30" borderId="3" xfId="0" applyFont="1" applyFill="1" applyBorder="1" applyAlignment="1">
      <alignment horizontal="left"/>
    </xf>
    <xf numFmtId="3" fontId="0" fillId="30" borderId="0" xfId="108" applyNumberFormat="1" applyFont="1" applyFill="1" applyBorder="1" applyAlignment="1">
      <alignment horizontal="center"/>
    </xf>
    <xf numFmtId="3" fontId="7" fillId="30" borderId="0" xfId="0" applyNumberFormat="1" applyFont="1" applyFill="1" applyBorder="1" applyAlignment="1">
      <alignment horizontal="center"/>
    </xf>
    <xf numFmtId="3" fontId="7" fillId="30" borderId="0" xfId="108" applyNumberFormat="1" applyFont="1" applyFill="1" applyBorder="1" applyAlignment="1">
      <alignment horizontal="center"/>
    </xf>
    <xf numFmtId="0" fontId="7" fillId="30" borderId="0" xfId="0" applyFont="1" applyFill="1" applyAlignment="1">
      <alignment/>
    </xf>
    <xf numFmtId="0" fontId="0" fillId="30" borderId="0" xfId="96" applyFont="1" applyFill="1" applyBorder="1" applyAlignment="1">
      <alignment horizontal="left"/>
      <protection/>
    </xf>
    <xf numFmtId="0" fontId="7" fillId="30" borderId="0" xfId="0" applyFont="1" applyFill="1" applyAlignment="1">
      <alignment horizontal="left"/>
    </xf>
    <xf numFmtId="0" fontId="0" fillId="30" borderId="0" xfId="0" applyFont="1" applyFill="1" applyAlignment="1">
      <alignment horizontal="left"/>
    </xf>
    <xf numFmtId="0" fontId="0" fillId="30" borderId="3" xfId="0" applyFont="1" applyFill="1" applyBorder="1" applyAlignment="1">
      <alignment horizontal="center"/>
    </xf>
    <xf numFmtId="9" fontId="48" fillId="30" borderId="0" xfId="108" applyFont="1" applyFill="1" applyAlignment="1" applyProtection="1">
      <alignment horizontal="center"/>
      <protection locked="0"/>
    </xf>
    <xf numFmtId="0" fontId="0" fillId="30" borderId="0" xfId="0" applyFont="1" applyFill="1" applyAlignment="1">
      <alignment horizontal="center"/>
    </xf>
    <xf numFmtId="0" fontId="7" fillId="30" borderId="0" xfId="0" applyFont="1" applyFill="1" applyBorder="1" applyAlignment="1">
      <alignment/>
    </xf>
    <xf numFmtId="0" fontId="7" fillId="26" borderId="16" xfId="0" applyFont="1" applyFill="1" applyBorder="1" applyAlignment="1">
      <alignment/>
    </xf>
    <xf numFmtId="0" fontId="7" fillId="26" borderId="3" xfId="0" applyFont="1" applyFill="1" applyBorder="1" applyAlignment="1">
      <alignment/>
    </xf>
    <xf numFmtId="0" fontId="0" fillId="30" borderId="3" xfId="0" applyFont="1" applyFill="1" applyBorder="1" applyAlignment="1">
      <alignment/>
    </xf>
    <xf numFmtId="0" fontId="7" fillId="26" borderId="17" xfId="0" applyFont="1" applyFill="1" applyBorder="1" applyAlignment="1">
      <alignment/>
    </xf>
    <xf numFmtId="0" fontId="7" fillId="26" borderId="18" xfId="0" applyFont="1" applyFill="1" applyBorder="1" applyAlignment="1">
      <alignment/>
    </xf>
    <xf numFmtId="0" fontId="7" fillId="26" borderId="15" xfId="0" applyFont="1" applyFill="1" applyBorder="1" applyAlignment="1">
      <alignment/>
    </xf>
    <xf numFmtId="0" fontId="7" fillId="26" borderId="15" xfId="0" applyFont="1" applyFill="1" applyBorder="1" applyAlignment="1">
      <alignment horizontal="center"/>
    </xf>
    <xf numFmtId="0" fontId="7" fillId="26" borderId="19" xfId="0" applyFont="1" applyFill="1" applyBorder="1" applyAlignment="1">
      <alignment horizontal="center"/>
    </xf>
    <xf numFmtId="0" fontId="7" fillId="26" borderId="3" xfId="0" applyFont="1" applyFill="1" applyBorder="1" applyAlignment="1">
      <alignment horizontal="center" wrapText="1"/>
    </xf>
    <xf numFmtId="173" fontId="7" fillId="26" borderId="16" xfId="51" applyNumberFormat="1" applyFont="1" applyFill="1" applyBorder="1" applyAlignment="1">
      <alignment wrapText="1"/>
    </xf>
    <xf numFmtId="173" fontId="7" fillId="26" borderId="16" xfId="51" applyNumberFormat="1" applyFont="1" applyFill="1" applyBorder="1" applyAlignment="1">
      <alignment horizontal="center" wrapText="1"/>
    </xf>
    <xf numFmtId="0" fontId="48" fillId="0" borderId="0" xfId="0" applyFont="1" applyAlignment="1">
      <alignment/>
    </xf>
    <xf numFmtId="0" fontId="8" fillId="30" borderId="0" xfId="0" applyFont="1" applyFill="1" applyAlignment="1">
      <alignment/>
    </xf>
    <xf numFmtId="0" fontId="7" fillId="26" borderId="20" xfId="0" applyFont="1" applyFill="1" applyBorder="1" applyAlignment="1">
      <alignment/>
    </xf>
    <xf numFmtId="0" fontId="8" fillId="41" borderId="0" xfId="0" applyFont="1" applyFill="1" applyAlignment="1">
      <alignment/>
    </xf>
    <xf numFmtId="173" fontId="7" fillId="26" borderId="3" xfId="51" applyNumberFormat="1" applyFont="1" applyFill="1" applyBorder="1" applyAlignment="1">
      <alignment/>
    </xf>
    <xf numFmtId="0" fontId="48" fillId="0" borderId="0" xfId="138" applyFont="1" applyAlignment="1">
      <alignment horizontal="center"/>
      <protection/>
    </xf>
    <xf numFmtId="0" fontId="48" fillId="0" borderId="0" xfId="99" applyFont="1" applyFill="1" applyBorder="1" applyAlignment="1">
      <alignment/>
      <protection/>
    </xf>
    <xf numFmtId="0" fontId="48" fillId="30" borderId="0" xfId="97" applyFont="1" applyFill="1" applyAlignment="1">
      <alignment/>
    </xf>
    <xf numFmtId="0" fontId="7" fillId="26" borderId="20" xfId="96" applyFont="1" applyFill="1" applyBorder="1" applyAlignment="1">
      <alignment horizontal="left"/>
      <protection/>
    </xf>
    <xf numFmtId="173" fontId="0" fillId="30" borderId="0" xfId="51" applyNumberFormat="1" applyFont="1" applyFill="1" applyAlignment="1" applyProtection="1">
      <alignment/>
      <protection locked="0"/>
    </xf>
    <xf numFmtId="0" fontId="0" fillId="30" borderId="3" xfId="96" applyFont="1" applyFill="1" applyBorder="1" applyAlignment="1">
      <alignment horizontal="left" wrapText="1"/>
      <protection/>
    </xf>
    <xf numFmtId="0" fontId="0" fillId="30" borderId="20" xfId="96" applyFont="1" applyFill="1" applyBorder="1" applyAlignment="1">
      <alignment horizontal="left" wrapText="1"/>
      <protection/>
    </xf>
    <xf numFmtId="0" fontId="0" fillId="30" borderId="3" xfId="97" applyFont="1" applyFill="1" applyBorder="1" applyAlignment="1">
      <alignment/>
    </xf>
    <xf numFmtId="0" fontId="9" fillId="30" borderId="0" xfId="96" applyFont="1" applyFill="1" applyBorder="1" applyAlignment="1">
      <alignment horizontal="left"/>
      <protection/>
    </xf>
    <xf numFmtId="0" fontId="48" fillId="30" borderId="0" xfId="97" applyFont="1" applyFill="1" applyBorder="1" applyAlignment="1">
      <alignment/>
    </xf>
    <xf numFmtId="0" fontId="0" fillId="30" borderId="0" xfId="96" applyFont="1" applyFill="1" applyBorder="1">
      <alignment/>
      <protection/>
    </xf>
    <xf numFmtId="0" fontId="7" fillId="26" borderId="3" xfId="96" applyFont="1" applyFill="1" applyBorder="1" applyAlignment="1">
      <alignment horizontal="left"/>
      <protection/>
    </xf>
    <xf numFmtId="0" fontId="0" fillId="30" borderId="3" xfId="99" applyFont="1" applyFill="1" applyBorder="1">
      <alignment/>
      <protection/>
    </xf>
    <xf numFmtId="0" fontId="0" fillId="30" borderId="0" xfId="97" applyFont="1" applyFill="1" applyBorder="1" applyAlignment="1">
      <alignment/>
    </xf>
    <xf numFmtId="199" fontId="0" fillId="30" borderId="0" xfId="51" applyNumberFormat="1" applyFont="1" applyFill="1" applyBorder="1" applyAlignment="1">
      <alignment horizontal="center"/>
    </xf>
    <xf numFmtId="1" fontId="0" fillId="30" borderId="0" xfId="0" applyNumberFormat="1" applyFont="1" applyFill="1" applyAlignment="1">
      <alignment horizontal="center"/>
    </xf>
    <xf numFmtId="0" fontId="7" fillId="26" borderId="3" xfId="96" applyFont="1" applyFill="1" applyBorder="1">
      <alignment/>
      <protection/>
    </xf>
    <xf numFmtId="0" fontId="7" fillId="26" borderId="3" xfId="99" applyFont="1" applyFill="1" applyBorder="1" applyAlignment="1">
      <alignment horizontal="left"/>
      <protection/>
    </xf>
    <xf numFmtId="0" fontId="7" fillId="26" borderId="3" xfId="99" applyNumberFormat="1" applyFont="1" applyFill="1" applyBorder="1" applyAlignment="1">
      <alignment horizontal="center"/>
      <protection/>
    </xf>
    <xf numFmtId="0" fontId="7" fillId="26" borderId="3" xfId="99" applyNumberFormat="1" applyFont="1" applyFill="1" applyBorder="1" applyAlignment="1">
      <alignment horizontal="center" wrapText="1"/>
      <protection/>
    </xf>
    <xf numFmtId="198" fontId="8" fillId="26" borderId="16" xfId="108" applyNumberFormat="1" applyFont="1" applyFill="1" applyBorder="1" applyAlignment="1">
      <alignment horizontal="center"/>
    </xf>
    <xf numFmtId="0" fontId="8" fillId="30" borderId="0" xfId="96" applyFont="1" applyFill="1" applyBorder="1" applyAlignment="1">
      <alignment horizontal="left"/>
      <protection/>
    </xf>
    <xf numFmtId="10" fontId="53" fillId="30" borderId="15" xfId="108" applyNumberFormat="1" applyFont="1" applyFill="1" applyBorder="1" applyAlignment="1">
      <alignment horizontal="center"/>
    </xf>
    <xf numFmtId="10" fontId="53" fillId="30" borderId="0" xfId="108" applyNumberFormat="1" applyFont="1" applyFill="1" applyAlignment="1" applyProtection="1">
      <alignment/>
      <protection locked="0"/>
    </xf>
    <xf numFmtId="201" fontId="53" fillId="30" borderId="3" xfId="108" applyNumberFormat="1" applyFont="1" applyFill="1" applyBorder="1" applyAlignment="1">
      <alignment horizontal="center"/>
    </xf>
    <xf numFmtId="199" fontId="53" fillId="30" borderId="3" xfId="51" applyNumberFormat="1" applyFont="1" applyFill="1" applyBorder="1" applyAlignment="1">
      <alignment horizontal="center"/>
    </xf>
    <xf numFmtId="0" fontId="0" fillId="30" borderId="20" xfId="97" applyFont="1" applyFill="1" applyBorder="1" applyAlignment="1">
      <alignment/>
    </xf>
    <xf numFmtId="10" fontId="53" fillId="30" borderId="16" xfId="108" applyNumberFormat="1" applyFont="1" applyFill="1" applyBorder="1" applyAlignment="1" applyProtection="1">
      <alignment horizontal="center"/>
      <protection locked="0"/>
    </xf>
    <xf numFmtId="199" fontId="53" fillId="30" borderId="15" xfId="51" applyNumberFormat="1" applyFont="1" applyFill="1" applyBorder="1" applyAlignment="1">
      <alignment horizontal="center"/>
    </xf>
    <xf numFmtId="200" fontId="54" fillId="30" borderId="15" xfId="108" applyNumberFormat="1" applyFont="1" applyFill="1" applyBorder="1" applyAlignment="1">
      <alignment horizontal="center"/>
    </xf>
    <xf numFmtId="0" fontId="0" fillId="30" borderId="20" xfId="99" applyFont="1" applyFill="1" applyBorder="1">
      <alignment/>
      <protection/>
    </xf>
    <xf numFmtId="198" fontId="0" fillId="26" borderId="16" xfId="108" applyNumberFormat="1" applyFont="1" applyFill="1" applyBorder="1" applyAlignment="1">
      <alignment horizontal="center"/>
    </xf>
    <xf numFmtId="10" fontId="53" fillId="30" borderId="21" xfId="108" applyNumberFormat="1" applyFont="1" applyFill="1" applyBorder="1" applyAlignment="1">
      <alignment horizontal="center"/>
    </xf>
    <xf numFmtId="197" fontId="53" fillId="0" borderId="3" xfId="51" applyNumberFormat="1" applyFont="1" applyFill="1" applyBorder="1" applyAlignment="1">
      <alignment horizontal="center"/>
    </xf>
    <xf numFmtId="11" fontId="53" fillId="0" borderId="3" xfId="51" applyNumberFormat="1" applyFont="1" applyFill="1" applyBorder="1" applyAlignment="1">
      <alignment horizontal="center"/>
    </xf>
    <xf numFmtId="0" fontId="7" fillId="30" borderId="0" xfId="96" applyFont="1" applyFill="1">
      <alignment/>
      <protection/>
    </xf>
    <xf numFmtId="9" fontId="48" fillId="33" borderId="20" xfId="108" applyFont="1" applyFill="1" applyBorder="1" applyAlignment="1" applyProtection="1">
      <alignment horizontal="center"/>
      <protection locked="0"/>
    </xf>
    <xf numFmtId="3" fontId="48" fillId="33" borderId="17" xfId="0" applyNumberFormat="1" applyFont="1" applyFill="1" applyBorder="1" applyAlignment="1">
      <alignment horizontal="center"/>
    </xf>
    <xf numFmtId="0" fontId="55" fillId="33" borderId="17" xfId="0" applyFont="1" applyFill="1" applyBorder="1" applyAlignment="1">
      <alignment/>
    </xf>
    <xf numFmtId="0" fontId="48" fillId="33" borderId="17" xfId="0" applyFont="1" applyFill="1" applyBorder="1" applyAlignment="1">
      <alignment/>
    </xf>
    <xf numFmtId="0" fontId="0" fillId="33" borderId="18" xfId="0" applyFont="1" applyFill="1" applyBorder="1" applyAlignment="1">
      <alignment/>
    </xf>
    <xf numFmtId="0" fontId="47" fillId="30" borderId="0" xfId="0" applyFont="1" applyFill="1" applyAlignment="1">
      <alignment horizontal="left"/>
    </xf>
    <xf numFmtId="0" fontId="7" fillId="42" borderId="20" xfId="0" applyFont="1" applyFill="1" applyBorder="1" applyAlignment="1">
      <alignment horizontal="center"/>
    </xf>
    <xf numFmtId="0" fontId="7" fillId="42" borderId="17" xfId="0" applyFont="1" applyFill="1" applyBorder="1" applyAlignment="1">
      <alignment horizontal="center"/>
    </xf>
    <xf numFmtId="0" fontId="7" fillId="42" borderId="20" xfId="0" applyFont="1" applyFill="1" applyBorder="1" applyAlignment="1">
      <alignment horizontal="right"/>
    </xf>
    <xf numFmtId="0" fontId="0" fillId="42" borderId="18" xfId="0" applyFont="1" applyFill="1" applyBorder="1" applyAlignment="1">
      <alignment horizontal="right"/>
    </xf>
    <xf numFmtId="0" fontId="0" fillId="30" borderId="0" xfId="0" applyFont="1" applyFill="1" applyBorder="1" applyAlignment="1">
      <alignment horizontal="left"/>
    </xf>
    <xf numFmtId="0" fontId="7" fillId="26" borderId="3" xfId="99" applyFont="1" applyFill="1" applyBorder="1" applyAlignment="1">
      <alignment horizontal="center" wrapText="1"/>
      <protection/>
    </xf>
    <xf numFmtId="0" fontId="7" fillId="26" borderId="3" xfId="96" applyFont="1" applyFill="1" applyBorder="1" applyAlignment="1">
      <alignment horizontal="center" wrapText="1"/>
      <protection/>
    </xf>
    <xf numFmtId="0" fontId="7" fillId="26" borderId="15" xfId="96" applyFont="1" applyFill="1" applyBorder="1" applyAlignment="1">
      <alignment horizontal="center" wrapText="1"/>
      <protection/>
    </xf>
    <xf numFmtId="0" fontId="0" fillId="30" borderId="0" xfId="0" applyFont="1" applyFill="1" applyBorder="1" applyAlignment="1">
      <alignment horizontal="right"/>
    </xf>
    <xf numFmtId="173" fontId="0" fillId="30" borderId="0" xfId="51" applyNumberFormat="1" applyFont="1" applyFill="1" applyBorder="1" applyAlignment="1" applyProtection="1">
      <alignment horizontal="left"/>
      <protection locked="0"/>
    </xf>
    <xf numFmtId="0" fontId="0" fillId="41" borderId="17" xfId="95" applyFont="1" applyFill="1" applyBorder="1">
      <alignment/>
      <protection/>
    </xf>
    <xf numFmtId="0" fontId="0" fillId="41" borderId="18" xfId="95" applyFont="1" applyFill="1" applyBorder="1">
      <alignment/>
      <protection/>
    </xf>
    <xf numFmtId="0" fontId="49" fillId="30" borderId="0" xfId="0" applyFont="1" applyFill="1" applyBorder="1" applyAlignment="1">
      <alignment/>
    </xf>
    <xf numFmtId="0" fontId="48" fillId="40" borderId="0" xfId="0" applyFont="1" applyFill="1" applyAlignment="1">
      <alignment/>
    </xf>
    <xf numFmtId="0" fontId="7" fillId="26" borderId="18" xfId="99" applyFont="1" applyFill="1" applyBorder="1" applyAlignment="1">
      <alignment horizontal="center" wrapText="1"/>
      <protection/>
    </xf>
    <xf numFmtId="0" fontId="7" fillId="26" borderId="20" xfId="99" applyFont="1" applyFill="1" applyBorder="1" applyAlignment="1">
      <alignment horizontal="center" wrapText="1"/>
      <protection/>
    </xf>
    <xf numFmtId="0" fontId="7" fillId="26" borderId="22" xfId="0" applyFont="1" applyFill="1" applyBorder="1" applyAlignment="1">
      <alignment/>
    </xf>
    <xf numFmtId="0" fontId="7" fillId="26" borderId="23" xfId="0" applyFont="1" applyFill="1" applyBorder="1" applyAlignment="1">
      <alignment/>
    </xf>
    <xf numFmtId="0" fontId="7" fillId="26" borderId="24" xfId="0" applyFont="1" applyFill="1" applyBorder="1" applyAlignment="1">
      <alignment/>
    </xf>
    <xf numFmtId="0" fontId="7" fillId="26" borderId="19" xfId="0" applyFont="1" applyFill="1" applyBorder="1" applyAlignment="1">
      <alignment/>
    </xf>
    <xf numFmtId="0" fontId="7" fillId="26" borderId="25" xfId="0" applyFont="1" applyFill="1" applyBorder="1" applyAlignment="1">
      <alignment/>
    </xf>
    <xf numFmtId="0" fontId="7" fillId="26" borderId="10" xfId="0" applyFont="1" applyFill="1" applyBorder="1" applyAlignment="1">
      <alignment/>
    </xf>
    <xf numFmtId="0" fontId="0" fillId="30" borderId="0" xfId="0" applyFont="1" applyFill="1" applyBorder="1" applyAlignment="1">
      <alignment/>
    </xf>
    <xf numFmtId="0" fontId="7" fillId="26" borderId="0" xfId="99" applyFont="1" applyFill="1" applyBorder="1" applyAlignment="1">
      <alignment horizontal="left"/>
      <protection/>
    </xf>
    <xf numFmtId="0" fontId="49" fillId="30" borderId="0" xfId="0" applyFont="1" applyFill="1" applyAlignment="1">
      <alignment/>
    </xf>
    <xf numFmtId="0" fontId="50" fillId="30" borderId="0" xfId="0" applyFont="1" applyFill="1" applyAlignment="1">
      <alignment/>
    </xf>
    <xf numFmtId="0" fontId="51" fillId="26" borderId="3" xfId="0" applyFont="1" applyFill="1" applyBorder="1" applyAlignment="1">
      <alignment horizontal="center" wrapText="1"/>
    </xf>
    <xf numFmtId="0" fontId="57" fillId="30" borderId="0" xfId="0" applyFont="1" applyFill="1" applyAlignment="1">
      <alignment/>
    </xf>
    <xf numFmtId="0" fontId="58" fillId="40" borderId="0" xfId="0" applyFont="1" applyFill="1" applyAlignment="1">
      <alignment/>
    </xf>
    <xf numFmtId="0" fontId="0" fillId="40" borderId="0" xfId="0" applyFont="1" applyFill="1" applyAlignment="1">
      <alignment/>
    </xf>
    <xf numFmtId="0" fontId="59" fillId="40" borderId="0" xfId="0" applyFont="1" applyFill="1" applyAlignment="1">
      <alignment/>
    </xf>
    <xf numFmtId="0" fontId="0" fillId="40" borderId="0" xfId="0" applyFont="1" applyFill="1" applyAlignment="1">
      <alignment/>
    </xf>
    <xf numFmtId="0" fontId="60" fillId="40" borderId="0" xfId="0" applyFont="1" applyFill="1" applyAlignment="1">
      <alignment/>
    </xf>
    <xf numFmtId="15" fontId="60" fillId="40" borderId="0" xfId="0" applyNumberFormat="1" applyFont="1" applyFill="1" applyAlignment="1">
      <alignment horizontal="left"/>
    </xf>
    <xf numFmtId="202" fontId="60" fillId="40" borderId="0" xfId="0" applyNumberFormat="1" applyFont="1" applyFill="1" applyAlignment="1">
      <alignment horizontal="left"/>
    </xf>
    <xf numFmtId="0" fontId="0" fillId="40" borderId="0" xfId="0" applyFont="1" applyFill="1" applyAlignment="1">
      <alignment/>
    </xf>
    <xf numFmtId="0" fontId="61" fillId="40" borderId="0" xfId="0" applyFont="1" applyFill="1" applyAlignment="1">
      <alignment/>
    </xf>
    <xf numFmtId="0" fontId="0" fillId="40" borderId="0" xfId="0" applyFont="1" applyFill="1" applyAlignment="1">
      <alignment/>
    </xf>
    <xf numFmtId="0" fontId="0" fillId="43" borderId="0" xfId="0" applyFont="1" applyFill="1" applyAlignment="1">
      <alignment/>
    </xf>
    <xf numFmtId="0" fontId="0" fillId="40" borderId="0" xfId="0" applyFont="1" applyFill="1" applyAlignment="1">
      <alignment/>
    </xf>
    <xf numFmtId="0" fontId="0" fillId="0" borderId="3" xfId="0" applyFont="1" applyBorder="1" applyAlignment="1">
      <alignment/>
    </xf>
    <xf numFmtId="0" fontId="0" fillId="0" borderId="0" xfId="0" applyFont="1" applyAlignment="1">
      <alignment/>
    </xf>
    <xf numFmtId="9" fontId="48" fillId="30" borderId="0" xfId="108" applyFont="1" applyFill="1" applyBorder="1" applyAlignment="1">
      <alignment horizontal="center"/>
    </xf>
    <xf numFmtId="9" fontId="48" fillId="30" borderId="0" xfId="108" applyNumberFormat="1" applyFont="1" applyFill="1" applyAlignment="1">
      <alignment horizontal="center"/>
    </xf>
    <xf numFmtId="9" fontId="0" fillId="30" borderId="0" xfId="108" applyNumberFormat="1" applyFont="1" applyFill="1" applyAlignment="1">
      <alignment horizontal="center"/>
    </xf>
    <xf numFmtId="0" fontId="0" fillId="30" borderId="0" xfId="0" applyFont="1" applyFill="1" applyAlignment="1">
      <alignment horizontal="center" wrapText="1"/>
    </xf>
    <xf numFmtId="0" fontId="0" fillId="30" borderId="0" xfId="0" applyFont="1" applyFill="1" applyAlignment="1">
      <alignment wrapText="1"/>
    </xf>
    <xf numFmtId="0" fontId="0" fillId="30" borderId="0" xfId="0" applyNumberFormat="1" applyFont="1" applyFill="1" applyAlignment="1">
      <alignment/>
    </xf>
    <xf numFmtId="0" fontId="0" fillId="41" borderId="0" xfId="0" applyFont="1" applyFill="1" applyAlignment="1">
      <alignment/>
    </xf>
    <xf numFmtId="0" fontId="0" fillId="0" borderId="15" xfId="0" applyFont="1" applyBorder="1" applyAlignment="1">
      <alignment/>
    </xf>
    <xf numFmtId="0" fontId="0" fillId="41" borderId="0" xfId="0" applyFont="1" applyFill="1" applyAlignment="1">
      <alignment horizontal="center"/>
    </xf>
    <xf numFmtId="0" fontId="48" fillId="41" borderId="0" xfId="0" applyFont="1" applyFill="1" applyAlignment="1">
      <alignment/>
    </xf>
    <xf numFmtId="0" fontId="50" fillId="0" borderId="0" xfId="0" applyFont="1" applyAlignment="1">
      <alignment/>
    </xf>
    <xf numFmtId="0" fontId="49" fillId="0" borderId="0" xfId="0" applyFont="1" applyFill="1" applyBorder="1" applyAlignment="1">
      <alignment/>
    </xf>
    <xf numFmtId="0" fontId="50" fillId="0" borderId="0" xfId="0" applyFont="1" applyFill="1" applyAlignment="1">
      <alignment/>
    </xf>
    <xf numFmtId="0" fontId="0" fillId="0" borderId="0" xfId="0" applyFont="1" applyBorder="1" applyAlignment="1">
      <alignment/>
    </xf>
    <xf numFmtId="3" fontId="8" fillId="0" borderId="0" xfId="0" applyNumberFormat="1" applyFont="1" applyBorder="1" applyAlignment="1">
      <alignment horizontal="center"/>
    </xf>
    <xf numFmtId="3" fontId="62" fillId="0" borderId="0" xfId="0" applyNumberFormat="1" applyFont="1" applyBorder="1" applyAlignment="1">
      <alignment horizontal="center"/>
    </xf>
    <xf numFmtId="0" fontId="8" fillId="0" borderId="0" xfId="0" applyFont="1" applyBorder="1" applyAlignment="1">
      <alignment/>
    </xf>
    <xf numFmtId="0" fontId="8" fillId="0" borderId="0" xfId="0" applyFont="1" applyBorder="1" applyAlignment="1">
      <alignment horizontal="center"/>
    </xf>
    <xf numFmtId="9" fontId="8" fillId="0" borderId="0" xfId="108" applyFont="1" applyBorder="1" applyAlignment="1">
      <alignment horizontal="center"/>
    </xf>
    <xf numFmtId="0" fontId="7" fillId="26" borderId="17" xfId="99" applyNumberFormat="1" applyFont="1" applyFill="1" applyBorder="1" applyAlignment="1">
      <alignment wrapText="1"/>
      <protection/>
    </xf>
    <xf numFmtId="0" fontId="7" fillId="30" borderId="0" xfId="96" applyFont="1" applyFill="1" applyBorder="1" applyAlignment="1">
      <alignment horizontal="left"/>
      <protection/>
    </xf>
    <xf numFmtId="0" fontId="48" fillId="30" borderId="0" xfId="97" applyFont="1" applyFill="1" applyBorder="1" applyAlignment="1">
      <alignment horizontal="center"/>
    </xf>
    <xf numFmtId="0" fontId="48" fillId="30" borderId="0" xfId="97" applyFont="1" applyFill="1" applyBorder="1" applyAlignment="1">
      <alignment/>
    </xf>
    <xf numFmtId="0" fontId="47" fillId="30" borderId="0" xfId="99" applyFont="1" applyFill="1" applyBorder="1" applyAlignment="1">
      <alignment horizontal="left"/>
      <protection/>
    </xf>
    <xf numFmtId="3" fontId="0" fillId="41" borderId="20" xfId="0" applyNumberFormat="1" applyFont="1" applyFill="1" applyBorder="1" applyAlignment="1">
      <alignment/>
    </xf>
    <xf numFmtId="3" fontId="0" fillId="41" borderId="17" xfId="0" applyNumberFormat="1" applyFont="1" applyFill="1" applyBorder="1" applyAlignment="1">
      <alignment/>
    </xf>
    <xf numFmtId="3" fontId="48" fillId="41" borderId="17" xfId="0" applyNumberFormat="1" applyFont="1" applyFill="1" applyBorder="1" applyAlignment="1">
      <alignment/>
    </xf>
    <xf numFmtId="3" fontId="8" fillId="44" borderId="3" xfId="0" applyNumberFormat="1" applyFont="1" applyFill="1" applyBorder="1" applyAlignment="1">
      <alignment horizontal="center"/>
    </xf>
    <xf numFmtId="0" fontId="7" fillId="26" borderId="20" xfId="99" applyNumberFormat="1" applyFont="1" applyFill="1" applyBorder="1" applyAlignment="1">
      <alignment/>
      <protection/>
    </xf>
    <xf numFmtId="14" fontId="47" fillId="0" borderId="0" xfId="0" applyNumberFormat="1" applyFont="1" applyAlignment="1">
      <alignment wrapText="1"/>
    </xf>
    <xf numFmtId="0" fontId="0" fillId="41" borderId="0" xfId="95" applyFont="1" applyFill="1" applyBorder="1">
      <alignment/>
      <protection/>
    </xf>
    <xf numFmtId="3" fontId="0" fillId="41" borderId="0" xfId="99" applyNumberFormat="1" applyFont="1" applyFill="1" applyBorder="1" applyAlignment="1">
      <alignment horizontal="center"/>
      <protection/>
    </xf>
    <xf numFmtId="3" fontId="48" fillId="30" borderId="0" xfId="0" applyNumberFormat="1" applyFont="1" applyFill="1" applyBorder="1" applyAlignment="1">
      <alignment/>
    </xf>
    <xf numFmtId="0" fontId="7" fillId="0" borderId="3" xfId="0" applyFont="1" applyFill="1" applyBorder="1" applyAlignment="1">
      <alignment/>
    </xf>
    <xf numFmtId="0" fontId="7" fillId="26" borderId="18" xfId="0" applyFont="1" applyFill="1" applyBorder="1" applyAlignment="1">
      <alignment horizontal="center"/>
    </xf>
    <xf numFmtId="3" fontId="8" fillId="30" borderId="0" xfId="0" applyNumberFormat="1" applyFont="1" applyFill="1" applyBorder="1" applyAlignment="1">
      <alignment/>
    </xf>
    <xf numFmtId="0" fontId="0" fillId="30" borderId="0" xfId="0" applyFont="1" applyFill="1" applyBorder="1" applyAlignment="1">
      <alignment horizontal="center" wrapText="1"/>
    </xf>
    <xf numFmtId="173" fontId="7" fillId="26" borderId="16" xfId="51" applyNumberFormat="1" applyFont="1" applyFill="1" applyBorder="1" applyAlignment="1">
      <alignment/>
    </xf>
    <xf numFmtId="0" fontId="7" fillId="26" borderId="20" xfId="0" applyFont="1" applyFill="1" applyBorder="1" applyAlignment="1">
      <alignment horizontal="left"/>
    </xf>
    <xf numFmtId="0" fontId="0" fillId="0" borderId="3" xfId="0" applyFont="1" applyFill="1" applyBorder="1" applyAlignment="1">
      <alignment/>
    </xf>
    <xf numFmtId="0" fontId="9" fillId="0" borderId="0" xfId="0" applyFont="1" applyAlignment="1">
      <alignment/>
    </xf>
    <xf numFmtId="0" fontId="9" fillId="41" borderId="0" xfId="0" applyFont="1" applyFill="1" applyBorder="1" applyAlignment="1">
      <alignment/>
    </xf>
    <xf numFmtId="0" fontId="0" fillId="30" borderId="3" xfId="138" applyFont="1" applyFill="1" applyBorder="1">
      <alignment/>
      <protection/>
    </xf>
    <xf numFmtId="0" fontId="0" fillId="0" borderId="3" xfId="138" applyFont="1" applyBorder="1">
      <alignment/>
      <protection/>
    </xf>
    <xf numFmtId="0" fontId="0" fillId="0" borderId="3" xfId="138" applyFont="1" applyFill="1" applyBorder="1">
      <alignment/>
      <protection/>
    </xf>
    <xf numFmtId="0" fontId="7" fillId="26" borderId="3" xfId="138" applyFont="1" applyFill="1" applyBorder="1">
      <alignment/>
      <protection/>
    </xf>
    <xf numFmtId="0" fontId="7" fillId="26" borderId="3" xfId="138" applyFont="1" applyFill="1" applyBorder="1" applyAlignment="1">
      <alignment horizontal="center" wrapText="1"/>
      <protection/>
    </xf>
    <xf numFmtId="3" fontId="8" fillId="30" borderId="0" xfId="0" applyNumberFormat="1" applyFont="1" applyFill="1" applyBorder="1" applyAlignment="1">
      <alignment horizontal="center"/>
    </xf>
    <xf numFmtId="3" fontId="56" fillId="30" borderId="0" xfId="0" applyNumberFormat="1" applyFont="1" applyFill="1" applyBorder="1" applyAlignment="1">
      <alignment horizontal="center"/>
    </xf>
    <xf numFmtId="0" fontId="8" fillId="30" borderId="0" xfId="99" applyFont="1" applyFill="1" applyBorder="1" applyAlignment="1">
      <alignment horizontal="center"/>
      <protection/>
    </xf>
    <xf numFmtId="3" fontId="8" fillId="0" borderId="0" xfId="99" applyNumberFormat="1" applyFont="1" applyFill="1" applyBorder="1" applyAlignment="1">
      <alignment horizontal="center"/>
      <protection/>
    </xf>
    <xf numFmtId="9" fontId="8" fillId="30" borderId="0" xfId="108" applyFont="1" applyFill="1" applyBorder="1" applyAlignment="1">
      <alignment horizontal="center"/>
    </xf>
    <xf numFmtId="0" fontId="0" fillId="0" borderId="3" xfId="0" applyFont="1" applyBorder="1" applyAlignment="1">
      <alignment/>
    </xf>
    <xf numFmtId="0" fontId="63" fillId="0" borderId="0" xfId="0" applyFont="1" applyAlignment="1">
      <alignment/>
    </xf>
    <xf numFmtId="0" fontId="63" fillId="0" borderId="0" xfId="0" applyFont="1" applyAlignment="1">
      <alignment wrapText="1"/>
    </xf>
    <xf numFmtId="14" fontId="63" fillId="0" borderId="0" xfId="0" applyNumberFormat="1" applyFont="1" applyAlignment="1">
      <alignment wrapText="1"/>
    </xf>
    <xf numFmtId="9" fontId="52" fillId="41" borderId="0" xfId="108" applyFont="1" applyFill="1" applyBorder="1" applyAlignment="1">
      <alignment horizontal="center"/>
    </xf>
    <xf numFmtId="0" fontId="49" fillId="30" borderId="0" xfId="0" applyFont="1" applyFill="1" applyAlignment="1">
      <alignment horizontal="left"/>
    </xf>
    <xf numFmtId="0" fontId="7" fillId="41" borderId="0" xfId="0" applyFont="1" applyFill="1" applyAlignment="1">
      <alignment horizontal="left"/>
    </xf>
    <xf numFmtId="0" fontId="7" fillId="41" borderId="0" xfId="0" applyFont="1" applyFill="1" applyBorder="1" applyAlignment="1">
      <alignment horizontal="left"/>
    </xf>
    <xf numFmtId="0" fontId="0" fillId="41" borderId="0" xfId="0" applyFont="1" applyFill="1" applyAlignment="1">
      <alignment horizontal="left"/>
    </xf>
    <xf numFmtId="0" fontId="49" fillId="0" borderId="0" xfId="0" applyFont="1" applyAlignment="1">
      <alignment horizontal="left"/>
    </xf>
    <xf numFmtId="0" fontId="0" fillId="30" borderId="0" xfId="0" applyFont="1" applyFill="1" applyAlignment="1">
      <alignment horizontal="left" wrapText="1"/>
    </xf>
    <xf numFmtId="0" fontId="7" fillId="0" borderId="0" xfId="0" applyFont="1" applyAlignment="1">
      <alignment horizontal="left"/>
    </xf>
    <xf numFmtId="0" fontId="7" fillId="0" borderId="0" xfId="0" applyFont="1" applyFill="1" applyBorder="1" applyAlignment="1">
      <alignment horizontal="left"/>
    </xf>
    <xf numFmtId="3" fontId="8" fillId="27" borderId="3" xfId="108" applyNumberFormat="1" applyFont="1" applyFill="1" applyBorder="1" applyAlignment="1">
      <alignment horizontal="center"/>
    </xf>
    <xf numFmtId="3" fontId="52" fillId="26" borderId="3" xfId="0" applyNumberFormat="1" applyFont="1" applyFill="1" applyBorder="1" applyAlignment="1">
      <alignment horizontal="center"/>
    </xf>
    <xf numFmtId="3" fontId="8" fillId="26" borderId="3" xfId="0" applyNumberFormat="1" applyFont="1" applyFill="1" applyBorder="1" applyAlignment="1">
      <alignment horizontal="center"/>
    </xf>
    <xf numFmtId="3" fontId="8" fillId="27" borderId="3" xfId="0" applyNumberFormat="1" applyFont="1" applyFill="1" applyBorder="1" applyAlignment="1">
      <alignment horizontal="center"/>
    </xf>
    <xf numFmtId="0" fontId="0" fillId="27" borderId="3" xfId="0" applyFont="1" applyFill="1" applyBorder="1" applyAlignment="1">
      <alignment/>
    </xf>
    <xf numFmtId="3" fontId="8" fillId="27" borderId="3" xfId="0" applyNumberFormat="1" applyFont="1" applyFill="1" applyBorder="1" applyAlignment="1">
      <alignment/>
    </xf>
    <xf numFmtId="0" fontId="0" fillId="27" borderId="3" xfId="0" applyFont="1" applyFill="1" applyBorder="1" applyAlignment="1">
      <alignment horizontal="center" wrapText="1"/>
    </xf>
    <xf numFmtId="3" fontId="8" fillId="27" borderId="1" xfId="96" applyNumberFormat="1" applyFont="1" applyFill="1" applyBorder="1" applyAlignment="1">
      <alignment horizontal="center" wrapText="1"/>
      <protection/>
    </xf>
    <xf numFmtId="9" fontId="8" fillId="27" borderId="1" xfId="108" applyFont="1" applyFill="1" applyBorder="1" applyAlignment="1">
      <alignment horizontal="center" wrapText="1"/>
    </xf>
    <xf numFmtId="1" fontId="8" fillId="27" borderId="1" xfId="108" applyNumberFormat="1" applyFont="1" applyFill="1" applyBorder="1" applyAlignment="1">
      <alignment horizontal="center"/>
    </xf>
    <xf numFmtId="3" fontId="8" fillId="27" borderId="1" xfId="51" applyNumberFormat="1" applyFont="1" applyFill="1" applyBorder="1" applyAlignment="1">
      <alignment horizontal="center"/>
    </xf>
    <xf numFmtId="9" fontId="8" fillId="27" borderId="1" xfId="108" applyFont="1" applyFill="1" applyBorder="1" applyAlignment="1">
      <alignment horizontal="center"/>
    </xf>
    <xf numFmtId="9" fontId="8" fillId="27" borderId="3" xfId="108" applyFont="1" applyFill="1" applyBorder="1" applyAlignment="1">
      <alignment horizontal="center"/>
    </xf>
    <xf numFmtId="1" fontId="8" fillId="26" borderId="3" xfId="108" applyNumberFormat="1" applyFont="1" applyFill="1" applyBorder="1" applyAlignment="1">
      <alignment horizontal="center"/>
    </xf>
    <xf numFmtId="9" fontId="52" fillId="26" borderId="3" xfId="108" applyFont="1" applyFill="1" applyBorder="1" applyAlignment="1">
      <alignment horizontal="center"/>
    </xf>
    <xf numFmtId="0" fontId="8" fillId="27" borderId="3" xfId="99" applyFont="1" applyFill="1" applyBorder="1" applyAlignment="1">
      <alignment horizontal="center"/>
      <protection/>
    </xf>
    <xf numFmtId="3" fontId="8" fillId="27" borderId="3" xfId="99" applyNumberFormat="1" applyFont="1" applyFill="1" applyBorder="1" applyAlignment="1">
      <alignment horizontal="center"/>
      <protection/>
    </xf>
    <xf numFmtId="203" fontId="8" fillId="27" borderId="3" xfId="51" applyNumberFormat="1" applyFont="1" applyFill="1" applyBorder="1" applyAlignment="1">
      <alignment horizontal="center"/>
    </xf>
    <xf numFmtId="206" fontId="60" fillId="40" borderId="0" xfId="0" applyNumberFormat="1" applyFont="1" applyFill="1" applyAlignment="1">
      <alignment horizontal="left"/>
    </xf>
    <xf numFmtId="0" fontId="48" fillId="45" borderId="0" xfId="0" applyFont="1" applyFill="1" applyBorder="1" applyAlignment="1">
      <alignment/>
    </xf>
    <xf numFmtId="0" fontId="48" fillId="45" borderId="0" xfId="0" applyFont="1" applyFill="1" applyBorder="1" applyAlignment="1">
      <alignment horizontal="left"/>
    </xf>
    <xf numFmtId="1" fontId="0" fillId="45" borderId="0" xfId="0" applyNumberFormat="1" applyFont="1" applyFill="1" applyAlignment="1">
      <alignment horizontal="center"/>
    </xf>
    <xf numFmtId="1" fontId="7" fillId="45" borderId="0" xfId="0" applyNumberFormat="1" applyFont="1" applyFill="1" applyBorder="1" applyAlignment="1">
      <alignment horizontal="center"/>
    </xf>
    <xf numFmtId="1" fontId="7" fillId="45" borderId="0" xfId="0" applyNumberFormat="1" applyFont="1" applyFill="1" applyBorder="1" applyAlignment="1">
      <alignment/>
    </xf>
    <xf numFmtId="1" fontId="0" fillId="45" borderId="0" xfId="0" applyNumberFormat="1" applyFont="1" applyFill="1" applyBorder="1" applyAlignment="1">
      <alignment horizontal="center"/>
    </xf>
    <xf numFmtId="0" fontId="48" fillId="45" borderId="0" xfId="0" applyFont="1" applyFill="1" applyAlignment="1">
      <alignment/>
    </xf>
    <xf numFmtId="0" fontId="47" fillId="45" borderId="0" xfId="0" applyFont="1" applyFill="1" applyAlignment="1">
      <alignment horizontal="center"/>
    </xf>
    <xf numFmtId="1" fontId="7" fillId="45" borderId="0" xfId="0" applyNumberFormat="1" applyFont="1" applyFill="1" applyBorder="1" applyAlignment="1">
      <alignment horizontal="left"/>
    </xf>
    <xf numFmtId="0" fontId="0" fillId="45" borderId="0" xfId="0" applyFont="1" applyFill="1" applyAlignment="1">
      <alignment/>
    </xf>
    <xf numFmtId="0" fontId="0" fillId="45" borderId="0" xfId="0" applyFont="1" applyFill="1" applyBorder="1" applyAlignment="1">
      <alignment/>
    </xf>
    <xf numFmtId="0" fontId="7" fillId="46" borderId="21" xfId="0" applyFont="1" applyFill="1" applyBorder="1" applyAlignment="1">
      <alignment horizontal="center" wrapText="1"/>
    </xf>
    <xf numFmtId="9" fontId="8" fillId="46" borderId="3" xfId="108" applyFont="1" applyFill="1" applyBorder="1" applyAlignment="1">
      <alignment horizontal="center"/>
    </xf>
    <xf numFmtId="0" fontId="7" fillId="46" borderId="3" xfId="0" applyFont="1" applyFill="1" applyBorder="1" applyAlignment="1">
      <alignment horizontal="center" wrapText="1"/>
    </xf>
    <xf numFmtId="0" fontId="7" fillId="26" borderId="20" xfId="99" applyNumberFormat="1" applyFont="1" applyFill="1" applyBorder="1" applyAlignment="1">
      <alignment horizontal="center"/>
      <protection/>
    </xf>
    <xf numFmtId="0" fontId="7" fillId="26" borderId="17" xfId="99" applyNumberFormat="1" applyFont="1" applyFill="1" applyBorder="1" applyAlignment="1">
      <alignment horizontal="center"/>
      <protection/>
    </xf>
    <xf numFmtId="0" fontId="7" fillId="26" borderId="18" xfId="99" applyNumberFormat="1" applyFont="1" applyFill="1" applyBorder="1" applyAlignment="1">
      <alignment horizontal="center"/>
      <protection/>
    </xf>
    <xf numFmtId="0" fontId="7" fillId="26" borderId="16" xfId="0" applyFont="1" applyFill="1" applyBorder="1" applyAlignment="1">
      <alignment horizontal="left" wrapText="1"/>
    </xf>
    <xf numFmtId="0" fontId="0" fillId="0" borderId="15" xfId="0" applyBorder="1" applyAlignment="1">
      <alignment/>
    </xf>
    <xf numFmtId="0" fontId="7" fillId="26" borderId="20" xfId="98" applyFont="1" applyFill="1" applyBorder="1" applyAlignment="1">
      <alignment horizontal="center" wrapText="1"/>
      <protection/>
    </xf>
    <xf numFmtId="0" fontId="0" fillId="0" borderId="17" xfId="0" applyBorder="1" applyAlignment="1">
      <alignment horizontal="center" wrapText="1"/>
    </xf>
    <xf numFmtId="0" fontId="0" fillId="0" borderId="18" xfId="0" applyBorder="1" applyAlignment="1">
      <alignment horizontal="center" wrapText="1"/>
    </xf>
    <xf numFmtId="0" fontId="7" fillId="47" borderId="16" xfId="0" applyFont="1" applyFill="1" applyBorder="1" applyAlignment="1">
      <alignment horizontal="left" wrapText="1"/>
    </xf>
    <xf numFmtId="0" fontId="7" fillId="26" borderId="16" xfId="0" applyFont="1" applyFill="1" applyBorder="1" applyAlignment="1">
      <alignment wrapText="1"/>
    </xf>
    <xf numFmtId="0" fontId="0" fillId="0" borderId="15" xfId="0" applyBorder="1" applyAlignment="1">
      <alignment wrapText="1"/>
    </xf>
    <xf numFmtId="0" fontId="7" fillId="43" borderId="0" xfId="0" applyFont="1" applyFill="1" applyAlignment="1">
      <alignment/>
    </xf>
    <xf numFmtId="0" fontId="0" fillId="43" borderId="0" xfId="0" applyFont="1" applyFill="1" applyAlignment="1">
      <alignment/>
    </xf>
    <xf numFmtId="0" fontId="0" fillId="40" borderId="0" xfId="0" applyFont="1" applyFill="1" applyAlignment="1">
      <alignment/>
    </xf>
    <xf numFmtId="0" fontId="49" fillId="0" borderId="0" xfId="0" applyFont="1" applyAlignment="1">
      <alignment/>
    </xf>
    <xf numFmtId="14" fontId="0" fillId="0" borderId="0" xfId="0" applyNumberFormat="1" applyFont="1" applyAlignment="1">
      <alignment wrapText="1"/>
    </xf>
    <xf numFmtId="0" fontId="0" fillId="48" borderId="3" xfId="96" applyFont="1" applyFill="1" applyBorder="1" applyAlignment="1">
      <alignment horizontal="left"/>
      <protection/>
    </xf>
    <xf numFmtId="0" fontId="0" fillId="48" borderId="3" xfId="0" applyFont="1" applyFill="1" applyBorder="1" applyAlignment="1">
      <alignment horizontal="center"/>
    </xf>
    <xf numFmtId="0" fontId="7" fillId="48" borderId="3" xfId="0" applyFont="1" applyFill="1" applyBorder="1" applyAlignment="1">
      <alignment horizontal="left"/>
    </xf>
    <xf numFmtId="0" fontId="7" fillId="48" borderId="3" xfId="0" applyFont="1" applyFill="1" applyBorder="1" applyAlignment="1">
      <alignment horizontal="center"/>
    </xf>
    <xf numFmtId="3" fontId="7" fillId="26" borderId="3" xfId="0" applyNumberFormat="1" applyFont="1" applyFill="1" applyBorder="1" applyAlignment="1">
      <alignment horizontal="center"/>
    </xf>
    <xf numFmtId="204" fontId="0" fillId="48" borderId="3" xfId="108" applyNumberFormat="1" applyFont="1" applyFill="1" applyBorder="1" applyAlignment="1">
      <alignment horizontal="center"/>
    </xf>
    <xf numFmtId="204" fontId="7" fillId="48" borderId="3" xfId="0" applyNumberFormat="1" applyFont="1" applyFill="1" applyBorder="1" applyAlignment="1">
      <alignment horizontal="center"/>
    </xf>
    <xf numFmtId="3" fontId="8" fillId="49" borderId="1" xfId="96" applyNumberFormat="1" applyFont="1" applyFill="1" applyBorder="1" applyAlignment="1">
      <alignment horizontal="center" wrapText="1"/>
      <protection/>
    </xf>
    <xf numFmtId="0" fontId="8" fillId="49" borderId="1" xfId="96" applyFont="1" applyFill="1" applyBorder="1" applyAlignment="1">
      <alignment horizontal="center" wrapText="1"/>
      <protection/>
    </xf>
    <xf numFmtId="0" fontId="7" fillId="30" borderId="3" xfId="0" applyFont="1" applyFill="1" applyBorder="1" applyAlignment="1">
      <alignment/>
    </xf>
    <xf numFmtId="1" fontId="7" fillId="30" borderId="3" xfId="0" applyNumberFormat="1" applyFont="1" applyFill="1" applyBorder="1" applyAlignment="1">
      <alignment horizontal="center"/>
    </xf>
  </cellXfs>
  <cellStyles count="14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ctual year" xfId="39"/>
    <cellStyle name="actual years" xfId="40"/>
    <cellStyle name="Assumption" xfId="41"/>
    <cellStyle name="assumption/input" xfId="42"/>
    <cellStyle name="assumptions/inputs" xfId="43"/>
    <cellStyle name="Bad" xfId="44"/>
    <cellStyle name="Blue" xfId="45"/>
    <cellStyle name="calculation" xfId="46"/>
    <cellStyle name="Check Cell" xfId="47"/>
    <cellStyle name="Column Heading" xfId="48"/>
    <cellStyle name="Column Heading (No Wrap)" xfId="49"/>
    <cellStyle name="Column Total" xfId="50"/>
    <cellStyle name="Comma" xfId="51"/>
    <cellStyle name="Comma [0]" xfId="52"/>
    <cellStyle name="Comma 0" xfId="53"/>
    <cellStyle name="Comma 2" xfId="54"/>
    <cellStyle name="Currency" xfId="55"/>
    <cellStyle name="Currency [0]" xfId="56"/>
    <cellStyle name="Currency 0" xfId="57"/>
    <cellStyle name="Currency 2" xfId="58"/>
    <cellStyle name="Date" xfId="59"/>
    <cellStyle name="Date Aligned" xfId="60"/>
    <cellStyle name="Date_4_DE_Assumptions" xfId="61"/>
    <cellStyle name="Dotted Line" xfId="62"/>
    <cellStyle name="Entry" xfId="63"/>
    <cellStyle name="Explanatory Text" xfId="64"/>
    <cellStyle name="Fixed" xfId="65"/>
    <cellStyle name="Footnote" xfId="66"/>
    <cellStyle name="forecast year" xfId="67"/>
    <cellStyle name="forecast years" xfId="68"/>
    <cellStyle name="Good" xfId="69"/>
    <cellStyle name="Green" xfId="70"/>
    <cellStyle name="Grey" xfId="71"/>
    <cellStyle name="Hard Percent" xfId="72"/>
    <cellStyle name="Header" xfId="73"/>
    <cellStyle name="Heading" xfId="74"/>
    <cellStyle name="Heading 1" xfId="75"/>
    <cellStyle name="Heading 2" xfId="76"/>
    <cellStyle name="Heading 3" xfId="77"/>
    <cellStyle name="Heading 4" xfId="78"/>
    <cellStyle name="Hide" xfId="79"/>
    <cellStyle name="Highlight" xfId="80"/>
    <cellStyle name="Input" xfId="81"/>
    <cellStyle name="Input [yellow]" xfId="82"/>
    <cellStyle name="Input Link" xfId="83"/>
    <cellStyle name="link" xfId="84"/>
    <cellStyle name="Linked" xfId="85"/>
    <cellStyle name="Linked Cell" xfId="86"/>
    <cellStyle name="Main Title" xfId="87"/>
    <cellStyle name="Monétaire [0]_rwhite" xfId="88"/>
    <cellStyle name="Monétaire_rwhite" xfId="89"/>
    <cellStyle name="Multiple" xfId="90"/>
    <cellStyle name="Multiple2" xfId="91"/>
    <cellStyle name="Name" xfId="92"/>
    <cellStyle name="Neutral" xfId="93"/>
    <cellStyle name="Normal - Style1" xfId="94"/>
    <cellStyle name="Normal_5.Unit investment&amp;Opex" xfId="95"/>
    <cellStyle name="Normal_BU FixedModel Data Request (v.2 12Aug)" xfId="96"/>
    <cellStyle name="Normal_Indonesia BU Mobile Network Model (29 Apr 05) v 1.2 (Illustrative Data)" xfId="97"/>
    <cellStyle name="Normal_SingTel BULRIC Model (v 2.20)" xfId="98"/>
    <cellStyle name="Normal_Style v2(1).3" xfId="99"/>
    <cellStyle name="NormalL_Summary_Summary " xfId="100"/>
    <cellStyle name="Note" xfId="101"/>
    <cellStyle name="notes" xfId="102"/>
    <cellStyle name="Number" xfId="103"/>
    <cellStyle name="Number1" xfId="104"/>
    <cellStyle name="Obsolete" xfId="105"/>
    <cellStyle name="Output" xfId="106"/>
    <cellStyle name="Page Number" xfId="107"/>
    <cellStyle name="Percent" xfId="108"/>
    <cellStyle name="Percent [2]" xfId="109"/>
    <cellStyle name="Percent2" xfId="110"/>
    <cellStyle name="Percent2Margin" xfId="111"/>
    <cellStyle name="Percent3" xfId="112"/>
    <cellStyle name="Percent4" xfId="113"/>
    <cellStyle name="Percent5" xfId="114"/>
    <cellStyle name="Percentage" xfId="115"/>
    <cellStyle name="Pounds" xfId="116"/>
    <cellStyle name="Pounds1" xfId="117"/>
    <cellStyle name="Pounds2" xfId="118"/>
    <cellStyle name="Pounds3" xfId="119"/>
    <cellStyle name="Pounds4" xfId="120"/>
    <cellStyle name="Pounds5" xfId="121"/>
    <cellStyle name="Pounds6" xfId="122"/>
    <cellStyle name="Quarterly" xfId="123"/>
    <cellStyle name="Red" xfId="124"/>
    <cellStyle name="result/output" xfId="125"/>
    <cellStyle name="Row and Column Total" xfId="126"/>
    <cellStyle name="Row Heading" xfId="127"/>
    <cellStyle name="Row Heading (No Wrap)" xfId="128"/>
    <cellStyle name="Row Total" xfId="129"/>
    <cellStyle name="section heading" xfId="130"/>
    <cellStyle name="Section Title" xfId="131"/>
    <cellStyle name="Shaded" xfId="132"/>
    <cellStyle name="Small Number" xfId="133"/>
    <cellStyle name="Small Percentage" xfId="134"/>
    <cellStyle name="source" xfId="135"/>
    <cellStyle name="sources" xfId="136"/>
    <cellStyle name="Standard_BHA_9905" xfId="137"/>
    <cellStyle name="Style 1" xfId="138"/>
    <cellStyle name="Table Head" xfId="139"/>
    <cellStyle name="Table Head Aligned" xfId="140"/>
    <cellStyle name="Table Head Blue" xfId="141"/>
    <cellStyle name="Table Head Green" xfId="142"/>
    <cellStyle name="table heading" xfId="143"/>
    <cellStyle name="table headings" xfId="144"/>
    <cellStyle name="Table Title" xfId="145"/>
    <cellStyle name="Table Units" xfId="146"/>
    <cellStyle name="Thousands" xfId="147"/>
    <cellStyle name="Title" xfId="148"/>
    <cellStyle name="Title Heading" xfId="149"/>
    <cellStyle name="total" xfId="150"/>
    <cellStyle name="ubordinated Debt" xfId="151"/>
    <cellStyle name="Warning Text" xfId="152"/>
    <cellStyle name="WP Header" xfId="153"/>
    <cellStyle name="year" xfId="154"/>
    <cellStyle name="year date" xfId="155"/>
    <cellStyle name="常规_Sheet1" xfId="15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YXS%20DOCUMENTS\R68%20Umniah%20BU%20model\Model%20BULRIC\Umniah%20BULRIC%20cost%20model%20kym2%20yx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ojects\2006\Jordan\Model\Umniah%20LRIC%20Top-Down%20model%20v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rojects\2006\Etisalat,%20Abu%20Dhabei\Models\Old\Etisalat%20TDLRIC%20model%20v5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A. Model Design"/>
      <sheetName val="B. Summary of Results"/>
      <sheetName val="C. Masterfiles"/>
      <sheetName val="1.Coverage&amp;Subs"/>
      <sheetName val="2.Traffic"/>
      <sheetName val="3.Network Design parameters"/>
      <sheetName val="9. Routing Table"/>
    </sheetNames>
    <sheetDataSet>
      <sheetData sheetId="3">
        <row r="7">
          <cell r="F7" t="str">
            <v>P01</v>
          </cell>
          <cell r="G7" t="str">
            <v>Outgoing Calls to Fixed Line</v>
          </cell>
          <cell r="H7" t="str">
            <v>Minutes</v>
          </cell>
          <cell r="I7" t="str">
            <v>Voice</v>
          </cell>
        </row>
        <row r="8">
          <cell r="F8" t="str">
            <v>P02</v>
          </cell>
          <cell r="G8" t="str">
            <v>Outgoing Calls to Other Mobile</v>
          </cell>
          <cell r="H8" t="str">
            <v>Minutes</v>
          </cell>
          <cell r="I8" t="str">
            <v>Voice</v>
          </cell>
        </row>
        <row r="9">
          <cell r="F9" t="str">
            <v>P03</v>
          </cell>
          <cell r="G9" t="str">
            <v>Outgoing Calls to International</v>
          </cell>
          <cell r="H9" t="str">
            <v>Minutes</v>
          </cell>
          <cell r="I9" t="str">
            <v>Voice</v>
          </cell>
        </row>
        <row r="10">
          <cell r="F10" t="str">
            <v>P04</v>
          </cell>
          <cell r="G10" t="str">
            <v>On Net calls</v>
          </cell>
          <cell r="H10" t="str">
            <v>Minutes</v>
          </cell>
          <cell r="I10" t="str">
            <v>Voice</v>
          </cell>
        </row>
        <row r="11">
          <cell r="F11" t="str">
            <v>P05</v>
          </cell>
          <cell r="G11" t="str">
            <v>Incoming calls from other mobile, fixed line &amp; international.</v>
          </cell>
          <cell r="H11" t="str">
            <v>Minutes</v>
          </cell>
          <cell r="I11" t="str">
            <v>Voice</v>
          </cell>
        </row>
        <row r="12">
          <cell r="F12" t="str">
            <v>P06</v>
          </cell>
          <cell r="G12" t="str">
            <v>Pre-paid call</v>
          </cell>
          <cell r="H12" t="str">
            <v>Minutes</v>
          </cell>
          <cell r="I12" t="str">
            <v>Voice</v>
          </cell>
        </row>
        <row r="13">
          <cell r="F13" t="str">
            <v>P07</v>
          </cell>
          <cell r="G13" t="str">
            <v>Roaming call (in bound roamer) TAP OUT</v>
          </cell>
          <cell r="H13" t="str">
            <v>Minutes</v>
          </cell>
          <cell r="I13" t="str">
            <v>Voice</v>
          </cell>
        </row>
        <row r="14">
          <cell r="F14" t="str">
            <v>P08</v>
          </cell>
          <cell r="G14" t="str">
            <v>Roaming call  (Outbound Prepaid roamer-calling Backhome-onnet)</v>
          </cell>
          <cell r="H14" t="str">
            <v>Minutes</v>
          </cell>
          <cell r="I14" t="str">
            <v>Voice</v>
          </cell>
        </row>
        <row r="15">
          <cell r="F15" t="str">
            <v>P09</v>
          </cell>
          <cell r="G15" t="str">
            <v>Roaming call  (Outbound Prepaid roamer-calling Backhome-offnet)</v>
          </cell>
          <cell r="H15" t="str">
            <v>Minutes</v>
          </cell>
          <cell r="I15" t="str">
            <v>Voice</v>
          </cell>
        </row>
        <row r="16">
          <cell r="F16" t="str">
            <v>P10</v>
          </cell>
          <cell r="G16" t="str">
            <v>Roaming call  (Outbound Prepaid roamer-calling Outside home)</v>
          </cell>
          <cell r="H16" t="str">
            <v>Minutes</v>
          </cell>
          <cell r="I16" t="str">
            <v>Voice</v>
          </cell>
        </row>
        <row r="17">
          <cell r="F17" t="str">
            <v>P11</v>
          </cell>
          <cell r="G17" t="str">
            <v>Voice mail </v>
          </cell>
          <cell r="H17" t="str">
            <v>Minutes</v>
          </cell>
          <cell r="I17" t="str">
            <v>Voice</v>
          </cell>
        </row>
        <row r="18">
          <cell r="F18" t="str">
            <v>P12</v>
          </cell>
          <cell r="G18" t="str">
            <v>Voice content</v>
          </cell>
          <cell r="H18" t="str">
            <v># calls</v>
          </cell>
          <cell r="I18" t="str">
            <v>Voice</v>
          </cell>
        </row>
        <row r="19">
          <cell r="F19" t="str">
            <v>P13</v>
          </cell>
          <cell r="G19" t="str">
            <v>Help desk call</v>
          </cell>
          <cell r="H19" t="str">
            <v># calls</v>
          </cell>
          <cell r="I19" t="str">
            <v>Voice</v>
          </cell>
        </row>
        <row r="20">
          <cell r="F20" t="str">
            <v>P14</v>
          </cell>
          <cell r="G20" t="str">
            <v>Roaming: in coming call to roamer from international</v>
          </cell>
          <cell r="H20" t="str">
            <v>Minutes</v>
          </cell>
          <cell r="I20" t="str">
            <v>Voice</v>
          </cell>
        </row>
        <row r="21">
          <cell r="F21" t="str">
            <v>P15</v>
          </cell>
          <cell r="G21" t="str">
            <v>VoIP in (to our network)</v>
          </cell>
          <cell r="H21" t="str">
            <v>Minutes</v>
          </cell>
          <cell r="I21" t="str">
            <v>VAS</v>
          </cell>
        </row>
        <row r="22">
          <cell r="F22" t="str">
            <v>P16</v>
          </cell>
          <cell r="G22" t="str">
            <v>VOIP in (to others)</v>
          </cell>
          <cell r="H22" t="str">
            <v>Minutes</v>
          </cell>
          <cell r="I22" t="str">
            <v>VAS</v>
          </cell>
        </row>
        <row r="23">
          <cell r="F23" t="str">
            <v>P17</v>
          </cell>
          <cell r="G23" t="str">
            <v>VoIP out</v>
          </cell>
          <cell r="H23" t="str">
            <v>Minutes</v>
          </cell>
          <cell r="I23" t="str">
            <v>VAS</v>
          </cell>
        </row>
        <row r="24">
          <cell r="F24" t="str">
            <v>P18</v>
          </cell>
          <cell r="G24" t="str">
            <v>Mobile call notification</v>
          </cell>
          <cell r="H24" t="str">
            <v># calls</v>
          </cell>
          <cell r="I24" t="str">
            <v>VAS</v>
          </cell>
        </row>
        <row r="25">
          <cell r="F25" t="str">
            <v>P19</v>
          </cell>
          <cell r="G25" t="str">
            <v>Voice SMS</v>
          </cell>
          <cell r="H25" t="str">
            <v># calls</v>
          </cell>
          <cell r="I25" t="str">
            <v>VAS</v>
          </cell>
        </row>
        <row r="26">
          <cell r="F26" t="str">
            <v>P20</v>
          </cell>
          <cell r="G26" t="str">
            <v>Video stream</v>
          </cell>
          <cell r="H26" t="str">
            <v>Minutes</v>
          </cell>
          <cell r="I26" t="str">
            <v>VAS</v>
          </cell>
        </row>
        <row r="27">
          <cell r="F27" t="str">
            <v>P21</v>
          </cell>
          <cell r="G27" t="str">
            <v>MMS on net</v>
          </cell>
          <cell r="H27" t="str">
            <v>Messages</v>
          </cell>
          <cell r="I27" t="str">
            <v>VAS</v>
          </cell>
        </row>
        <row r="28">
          <cell r="F28" t="str">
            <v>P22</v>
          </cell>
          <cell r="G28" t="str">
            <v>MMS off net</v>
          </cell>
          <cell r="H28" t="str">
            <v>Messages</v>
          </cell>
          <cell r="I28" t="str">
            <v>VAS</v>
          </cell>
        </row>
        <row r="29">
          <cell r="F29" t="str">
            <v>P23</v>
          </cell>
          <cell r="G29" t="str">
            <v>MMS in bound</v>
          </cell>
          <cell r="H29" t="str">
            <v>Messages</v>
          </cell>
          <cell r="I29" t="str">
            <v>VAS</v>
          </cell>
        </row>
        <row r="30">
          <cell r="F30" t="str">
            <v>P24</v>
          </cell>
          <cell r="G30" t="str">
            <v>SMS on net</v>
          </cell>
          <cell r="H30" t="str">
            <v>Messages</v>
          </cell>
          <cell r="I30" t="str">
            <v>VAS</v>
          </cell>
        </row>
        <row r="31">
          <cell r="F31" t="str">
            <v>P25</v>
          </cell>
          <cell r="G31" t="str">
            <v>SMS off net</v>
          </cell>
          <cell r="H31" t="str">
            <v>Messages</v>
          </cell>
          <cell r="I31" t="str">
            <v>VAS</v>
          </cell>
        </row>
        <row r="32">
          <cell r="F32" t="str">
            <v>P26</v>
          </cell>
          <cell r="G32" t="str">
            <v>SMS in bound</v>
          </cell>
          <cell r="H32" t="str">
            <v>Messages</v>
          </cell>
          <cell r="I32" t="str">
            <v>VAS</v>
          </cell>
        </row>
        <row r="33">
          <cell r="F33" t="str">
            <v>P27</v>
          </cell>
          <cell r="G33" t="str">
            <v>Ring back tone</v>
          </cell>
          <cell r="H33" t="str">
            <v># calls</v>
          </cell>
          <cell r="I33" t="str">
            <v>VAS</v>
          </cell>
        </row>
        <row r="34">
          <cell r="F34" t="str">
            <v>P28</v>
          </cell>
          <cell r="G34" t="str">
            <v>Web</v>
          </cell>
          <cell r="H34" t="str">
            <v>Mbyte</v>
          </cell>
          <cell r="I34" t="str">
            <v>VAS</v>
          </cell>
        </row>
        <row r="35">
          <cell r="F35" t="str">
            <v>P29</v>
          </cell>
          <cell r="G35" t="str">
            <v>Content</v>
          </cell>
          <cell r="H35" t="str">
            <v># calls</v>
          </cell>
          <cell r="I35" t="str">
            <v>VAS</v>
          </cell>
        </row>
        <row r="36">
          <cell r="F36" t="str">
            <v>P30</v>
          </cell>
          <cell r="G36" t="str">
            <v>WAP</v>
          </cell>
          <cell r="H36" t="str">
            <v>Mbyte</v>
          </cell>
          <cell r="I36" t="str">
            <v>VAS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A. Model Design"/>
      <sheetName val="B. Summary of Results"/>
      <sheetName val="C. Masterfiles"/>
      <sheetName val="1. Input GL"/>
      <sheetName val="2. Input AR"/>
      <sheetName val="3. Input data"/>
      <sheetName val="4. Cost Categories"/>
      <sheetName val="5. Cost Centres"/>
      <sheetName val="6. Fixed Assets"/>
      <sheetName val="7. Cost Pools"/>
      <sheetName val="8. Routing Table"/>
    </sheetNames>
    <sheetDataSet>
      <sheetData sheetId="3">
        <row r="6">
          <cell r="E6" t="str">
            <v>P01</v>
          </cell>
          <cell r="F6" t="str">
            <v>Outgoing Calls to Fixed Line</v>
          </cell>
          <cell r="G6" t="str">
            <v>Voice</v>
          </cell>
          <cell r="I6" t="str">
            <v>N01</v>
          </cell>
          <cell r="J6" t="str">
            <v>BSS</v>
          </cell>
        </row>
        <row r="7">
          <cell r="E7" t="str">
            <v>P02</v>
          </cell>
          <cell r="F7" t="str">
            <v>Outgoing Calls to Other Mobile</v>
          </cell>
          <cell r="G7" t="str">
            <v>Voice</v>
          </cell>
          <cell r="I7" t="str">
            <v>N02</v>
          </cell>
          <cell r="J7" t="str">
            <v>PCU</v>
          </cell>
        </row>
        <row r="8">
          <cell r="E8" t="str">
            <v>P03</v>
          </cell>
          <cell r="F8" t="str">
            <v>Outgoing Calls to International</v>
          </cell>
          <cell r="G8" t="str">
            <v>Voice</v>
          </cell>
          <cell r="I8" t="str">
            <v>N03</v>
          </cell>
          <cell r="J8" t="str">
            <v>Core Tx</v>
          </cell>
        </row>
        <row r="9">
          <cell r="E9" t="str">
            <v>P04</v>
          </cell>
          <cell r="F9" t="str">
            <v>On Net calls</v>
          </cell>
          <cell r="G9" t="str">
            <v>Voice</v>
          </cell>
          <cell r="I9" t="str">
            <v>N04</v>
          </cell>
          <cell r="J9" t="str">
            <v>MSC call set up</v>
          </cell>
        </row>
        <row r="10">
          <cell r="E10" t="str">
            <v>P05</v>
          </cell>
          <cell r="F10" t="str">
            <v>Incoming calls from other mobile, fixed line &amp; international.</v>
          </cell>
          <cell r="G10" t="str">
            <v>Voice</v>
          </cell>
          <cell r="I10" t="str">
            <v>N05</v>
          </cell>
          <cell r="J10" t="str">
            <v>MCS call</v>
          </cell>
        </row>
        <row r="11">
          <cell r="E11" t="str">
            <v>P06</v>
          </cell>
          <cell r="F11" t="str">
            <v>Pre-paid call</v>
          </cell>
          <cell r="G11" t="str">
            <v>Voice</v>
          </cell>
          <cell r="I11" t="str">
            <v>N06</v>
          </cell>
          <cell r="J11" t="str">
            <v>signalling network</v>
          </cell>
        </row>
        <row r="12">
          <cell r="E12" t="str">
            <v>P07</v>
          </cell>
          <cell r="F12" t="str">
            <v>Roaming call (in bound roamer)  </v>
          </cell>
          <cell r="G12" t="str">
            <v>Voice</v>
          </cell>
          <cell r="I12" t="str">
            <v>N07</v>
          </cell>
          <cell r="J12" t="str">
            <v>IN</v>
          </cell>
        </row>
        <row r="13">
          <cell r="E13" t="str">
            <v>P08</v>
          </cell>
          <cell r="F13" t="str">
            <v>Roaming call  (Outbound Prepaid roamer-calling Backhome-onnet)</v>
          </cell>
          <cell r="G13" t="str">
            <v>Voice</v>
          </cell>
          <cell r="I13" t="str">
            <v>N08</v>
          </cell>
          <cell r="J13" t="str">
            <v>HLR</v>
          </cell>
        </row>
        <row r="14">
          <cell r="E14" t="str">
            <v>P09</v>
          </cell>
          <cell r="F14" t="str">
            <v>Roaming call  (Outbound Prepaid roamer-calling Backhome-offnet)</v>
          </cell>
          <cell r="G14" t="str">
            <v>Voice</v>
          </cell>
          <cell r="I14" t="str">
            <v>N09</v>
          </cell>
          <cell r="J14" t="str">
            <v>VLR (Assume as part of MSC)</v>
          </cell>
        </row>
        <row r="15">
          <cell r="E15" t="str">
            <v>P10</v>
          </cell>
          <cell r="F15" t="str">
            <v>Roaming call  (Outbound Prepaid roamer-calling Outside home)</v>
          </cell>
          <cell r="G15" t="str">
            <v>Voice</v>
          </cell>
          <cell r="I15" t="str">
            <v>N10</v>
          </cell>
          <cell r="J15" t="str">
            <v>AUC</v>
          </cell>
        </row>
        <row r="16">
          <cell r="E16" t="str">
            <v>P11</v>
          </cell>
          <cell r="F16" t="str">
            <v>Voice mail retrieval </v>
          </cell>
          <cell r="G16" t="str">
            <v>Voice</v>
          </cell>
          <cell r="I16" t="str">
            <v>N11</v>
          </cell>
          <cell r="J16" t="str">
            <v>SMS server</v>
          </cell>
        </row>
        <row r="17">
          <cell r="E17" t="str">
            <v>P12</v>
          </cell>
          <cell r="F17" t="str">
            <v>Voice content</v>
          </cell>
          <cell r="G17" t="str">
            <v>Voice</v>
          </cell>
          <cell r="I17" t="str">
            <v>N12</v>
          </cell>
          <cell r="J17" t="str">
            <v>IP GW/</v>
          </cell>
        </row>
        <row r="18">
          <cell r="E18" t="str">
            <v>P13</v>
          </cell>
          <cell r="F18" t="str">
            <v>Help desk call</v>
          </cell>
          <cell r="G18" t="str">
            <v>Voice</v>
          </cell>
          <cell r="I18" t="str">
            <v>N13</v>
          </cell>
          <cell r="J18" t="str">
            <v>POI</v>
          </cell>
        </row>
        <row r="19">
          <cell r="E19" t="str">
            <v>P14</v>
          </cell>
          <cell r="F19" t="str">
            <v>Roaming: in coming call to roamer from international</v>
          </cell>
          <cell r="G19" t="str">
            <v>Voice</v>
          </cell>
          <cell r="I19" t="str">
            <v>N14</v>
          </cell>
          <cell r="J19" t="str">
            <v>VMS</v>
          </cell>
        </row>
        <row r="20">
          <cell r="E20" t="str">
            <v>P15</v>
          </cell>
          <cell r="F20" t="str">
            <v>VoIP in (to our network)</v>
          </cell>
          <cell r="G20" t="str">
            <v>VAS</v>
          </cell>
          <cell r="I20" t="str">
            <v>N15</v>
          </cell>
          <cell r="J20" t="str">
            <v>GPRS</v>
          </cell>
        </row>
        <row r="21">
          <cell r="E21" t="str">
            <v>P16</v>
          </cell>
          <cell r="F21" t="str">
            <v>VOIP in (to others)</v>
          </cell>
          <cell r="G21" t="str">
            <v>VAS</v>
          </cell>
          <cell r="I21" t="str">
            <v>N16</v>
          </cell>
          <cell r="J21" t="str">
            <v>WAP</v>
          </cell>
        </row>
        <row r="22">
          <cell r="E22" t="str">
            <v>P17</v>
          </cell>
          <cell r="F22" t="str">
            <v>VoIP out</v>
          </cell>
          <cell r="G22" t="str">
            <v>VAS</v>
          </cell>
          <cell r="I22" t="str">
            <v>N17</v>
          </cell>
          <cell r="J22" t="str">
            <v>MMS</v>
          </cell>
        </row>
        <row r="23">
          <cell r="E23" t="str">
            <v>P18</v>
          </cell>
          <cell r="F23" t="str">
            <v>Mobile call notification</v>
          </cell>
          <cell r="G23" t="str">
            <v>VAS</v>
          </cell>
          <cell r="I23" t="str">
            <v>N18</v>
          </cell>
          <cell r="J23" t="str">
            <v>USSD</v>
          </cell>
        </row>
        <row r="24">
          <cell r="E24" t="str">
            <v>P19</v>
          </cell>
          <cell r="F24" t="str">
            <v>Voice SMS</v>
          </cell>
          <cell r="G24" t="str">
            <v>VAS</v>
          </cell>
          <cell r="I24" t="str">
            <v>N19</v>
          </cell>
          <cell r="J24" t="str">
            <v>Video Stream platform</v>
          </cell>
        </row>
        <row r="25">
          <cell r="E25" t="str">
            <v>P20</v>
          </cell>
          <cell r="F25" t="str">
            <v>Video streaming</v>
          </cell>
          <cell r="G25" t="str">
            <v>VAS</v>
          </cell>
          <cell r="I25" t="str">
            <v>N20</v>
          </cell>
          <cell r="J25" t="str">
            <v>IPCC</v>
          </cell>
        </row>
        <row r="26">
          <cell r="E26" t="str">
            <v>P21</v>
          </cell>
          <cell r="F26" t="str">
            <v>MMS on net</v>
          </cell>
          <cell r="G26" t="str">
            <v>VAS</v>
          </cell>
          <cell r="I26" t="str">
            <v>N21</v>
          </cell>
          <cell r="J26" t="str">
            <v>RBT (Ring back tone)</v>
          </cell>
        </row>
        <row r="27">
          <cell r="E27" t="str">
            <v>P22</v>
          </cell>
          <cell r="F27" t="str">
            <v>MMS off net</v>
          </cell>
          <cell r="G27" t="str">
            <v>VAS</v>
          </cell>
          <cell r="I27" t="str">
            <v>N22</v>
          </cell>
          <cell r="J27" t="str">
            <v>Network</v>
          </cell>
        </row>
        <row r="28">
          <cell r="E28" t="str">
            <v>P23</v>
          </cell>
          <cell r="F28" t="str">
            <v>MMS in bound</v>
          </cell>
          <cell r="G28" t="str">
            <v>VAS</v>
          </cell>
        </row>
        <row r="29">
          <cell r="E29" t="str">
            <v>P24</v>
          </cell>
          <cell r="F29" t="str">
            <v>SMS on net</v>
          </cell>
          <cell r="G29" t="str">
            <v>VAS</v>
          </cell>
        </row>
        <row r="30">
          <cell r="E30" t="str">
            <v>P25</v>
          </cell>
          <cell r="F30" t="str">
            <v>SMS off net</v>
          </cell>
          <cell r="G30" t="str">
            <v>VAS</v>
          </cell>
        </row>
        <row r="31">
          <cell r="E31" t="str">
            <v>P26</v>
          </cell>
          <cell r="F31" t="str">
            <v>SMS in bound</v>
          </cell>
          <cell r="G31" t="str">
            <v>VAS</v>
          </cell>
        </row>
        <row r="32">
          <cell r="E32" t="str">
            <v>P27</v>
          </cell>
          <cell r="F32" t="str">
            <v>Ring back tone</v>
          </cell>
          <cell r="G32" t="str">
            <v>VAS</v>
          </cell>
        </row>
        <row r="33">
          <cell r="E33" t="str">
            <v>P28</v>
          </cell>
          <cell r="F33" t="str">
            <v>GPRS</v>
          </cell>
          <cell r="G33" t="str">
            <v>VAS</v>
          </cell>
        </row>
        <row r="34">
          <cell r="E34" t="str">
            <v>P29</v>
          </cell>
          <cell r="F34" t="str">
            <v>Content</v>
          </cell>
          <cell r="G34" t="str">
            <v>VAS</v>
          </cell>
        </row>
        <row r="35">
          <cell r="E35" t="str">
            <v>P30</v>
          </cell>
          <cell r="F35" t="str">
            <v>WAP</v>
          </cell>
          <cell r="G35" t="str">
            <v>VAS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sheetName val="A. Model Design"/>
      <sheetName val="B. Dimensions &amp; Results "/>
      <sheetName val="C. Masterfiles"/>
      <sheetName val="1. NL"/>
      <sheetName val="2. Asset MEA valuations"/>
      <sheetName val="3. ABC"/>
      <sheetName val="4. Cost Volume Relationships"/>
      <sheetName val="5. NE &amp; Retail costs"/>
      <sheetName val="6. Service Volumes &amp; RF "/>
      <sheetName val="7. Service costs "/>
      <sheetName val="8. NE Costs"/>
      <sheetName val="9. NE LRICs"/>
      <sheetName val="10. Mark-Ups "/>
      <sheetName val="11. Service Costing"/>
      <sheetName val="12. Non-interconnect"/>
    </sheetNames>
    <sheetDataSet>
      <sheetData sheetId="2">
        <row r="6">
          <cell r="AF6">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D11:K40"/>
  <sheetViews>
    <sheetView zoomScale="85" zoomScaleNormal="85" zoomScalePageLayoutView="0" workbookViewId="0" topLeftCell="A1">
      <pane ySplit="7" topLeftCell="A8" activePane="bottomLeft" state="frozen"/>
      <selection pane="topLeft" activeCell="A1" sqref="A1"/>
      <selection pane="bottomLeft" activeCell="D62" sqref="D62"/>
    </sheetView>
  </sheetViews>
  <sheetFormatPr defaultColWidth="9.140625" defaultRowHeight="12.75"/>
  <cols>
    <col min="1" max="3" width="6.28125" style="139" customWidth="1"/>
    <col min="4" max="5" width="27.28125" style="139" customWidth="1"/>
    <col min="6" max="16384" width="9.140625" style="139" customWidth="1"/>
  </cols>
  <sheetData>
    <row r="11" s="129" customFormat="1" ht="30">
      <c r="D11" s="128" t="s">
        <v>229</v>
      </c>
    </row>
    <row r="12" s="131" customFormat="1" ht="30">
      <c r="D12" s="130"/>
    </row>
    <row r="13" s="129" customFormat="1" ht="30">
      <c r="D13" s="128"/>
    </row>
    <row r="17" spans="4:6" s="135" customFormat="1" ht="20.25">
      <c r="D17" s="132" t="s">
        <v>227</v>
      </c>
      <c r="E17" s="132" t="str">
        <f>D11</f>
        <v>Model Bottom-Up LRIC pentru retele mobile</v>
      </c>
      <c r="F17" s="134"/>
    </row>
    <row r="18" spans="4:6" s="137" customFormat="1" ht="20.25">
      <c r="D18" s="136"/>
      <c r="F18" s="136"/>
    </row>
    <row r="19" spans="4:6" s="135" customFormat="1" ht="20.25">
      <c r="D19" s="132" t="s">
        <v>228</v>
      </c>
      <c r="E19" s="225" t="s">
        <v>225</v>
      </c>
      <c r="F19" s="133"/>
    </row>
    <row r="21" spans="4:5" s="135" customFormat="1" ht="20.25">
      <c r="D21" s="132"/>
      <c r="E21" s="132"/>
    </row>
    <row r="22" spans="4:5" s="135" customFormat="1" ht="20.25">
      <c r="D22" s="113"/>
      <c r="E22" s="132"/>
    </row>
    <row r="26" spans="4:11" ht="12.75">
      <c r="D26" s="251" t="s">
        <v>230</v>
      </c>
      <c r="E26" s="138"/>
      <c r="F26" s="138"/>
      <c r="G26" s="138"/>
      <c r="H26" s="138"/>
      <c r="I26" s="138"/>
      <c r="J26" s="138"/>
      <c r="K26" s="138"/>
    </row>
    <row r="27" spans="4:11" ht="12.75">
      <c r="D27" s="251"/>
      <c r="E27" s="138"/>
      <c r="F27" s="138"/>
      <c r="G27" s="138"/>
      <c r="H27" s="138"/>
      <c r="I27" s="138"/>
      <c r="J27" s="138"/>
      <c r="K27" s="138"/>
    </row>
    <row r="28" spans="4:11" ht="12.75">
      <c r="D28" s="251" t="s">
        <v>231</v>
      </c>
      <c r="E28" s="138"/>
      <c r="F28" s="138"/>
      <c r="G28" s="138"/>
      <c r="H28" s="138"/>
      <c r="I28" s="138"/>
      <c r="J28" s="138"/>
      <c r="K28" s="138"/>
    </row>
    <row r="29" spans="4:11" ht="12.75">
      <c r="D29" s="251"/>
      <c r="E29" s="138"/>
      <c r="F29" s="138"/>
      <c r="G29" s="138"/>
      <c r="H29" s="138"/>
      <c r="I29" s="138"/>
      <c r="J29" s="138"/>
      <c r="K29" s="138"/>
    </row>
    <row r="30" spans="4:11" ht="12.75">
      <c r="D30" s="251" t="s">
        <v>232</v>
      </c>
      <c r="E30" s="138"/>
      <c r="F30" s="138"/>
      <c r="G30" s="138"/>
      <c r="H30" s="138"/>
      <c r="I30" s="138"/>
      <c r="J30" s="138"/>
      <c r="K30" s="138"/>
    </row>
    <row r="31" spans="4:11" ht="12.75">
      <c r="D31" s="252"/>
      <c r="E31" s="138"/>
      <c r="F31" s="138"/>
      <c r="G31" s="138"/>
      <c r="H31" s="138"/>
      <c r="I31" s="138"/>
      <c r="J31" s="138"/>
      <c r="K31" s="138"/>
    </row>
    <row r="32" spans="4:11" ht="12.75">
      <c r="D32" s="251" t="s">
        <v>237</v>
      </c>
      <c r="E32" s="138"/>
      <c r="F32" s="138"/>
      <c r="G32" s="138"/>
      <c r="H32" s="138"/>
      <c r="I32" s="138"/>
      <c r="J32" s="138"/>
      <c r="K32" s="138"/>
    </row>
    <row r="33" spans="4:11" ht="12.75">
      <c r="D33" s="252"/>
      <c r="E33" s="138"/>
      <c r="F33" s="138"/>
      <c r="G33" s="138"/>
      <c r="H33" s="138"/>
      <c r="I33" s="138"/>
      <c r="J33" s="138"/>
      <c r="K33" s="138"/>
    </row>
    <row r="34" spans="4:11" ht="12.75">
      <c r="D34" s="251" t="s">
        <v>233</v>
      </c>
      <c r="E34" s="138"/>
      <c r="F34" s="138"/>
      <c r="G34" s="138"/>
      <c r="H34" s="138"/>
      <c r="I34" s="138"/>
      <c r="J34" s="138"/>
      <c r="K34" s="138"/>
    </row>
    <row r="35" spans="4:11" ht="12.75">
      <c r="D35" s="251"/>
      <c r="E35" s="138"/>
      <c r="F35" s="138"/>
      <c r="G35" s="138"/>
      <c r="H35" s="138"/>
      <c r="I35" s="138"/>
      <c r="J35" s="138"/>
      <c r="K35" s="138"/>
    </row>
    <row r="36" spans="4:11" ht="12.75">
      <c r="D36" s="251" t="s">
        <v>234</v>
      </c>
      <c r="E36" s="138"/>
      <c r="F36" s="138"/>
      <c r="G36" s="138"/>
      <c r="H36" s="138"/>
      <c r="I36" s="138"/>
      <c r="J36" s="138"/>
      <c r="K36" s="138"/>
    </row>
    <row r="37" spans="4:11" ht="12.75">
      <c r="D37" s="251"/>
      <c r="E37" s="138"/>
      <c r="F37" s="138"/>
      <c r="G37" s="138"/>
      <c r="H37" s="138"/>
      <c r="I37" s="138"/>
      <c r="J37" s="138"/>
      <c r="K37" s="138"/>
    </row>
    <row r="38" spans="4:11" ht="12.75">
      <c r="D38" s="251" t="s">
        <v>235</v>
      </c>
      <c r="E38" s="138"/>
      <c r="F38" s="138"/>
      <c r="G38" s="138"/>
      <c r="H38" s="138"/>
      <c r="I38" s="138"/>
      <c r="J38" s="138"/>
      <c r="K38" s="138"/>
    </row>
    <row r="39" spans="4:11" ht="12.75">
      <c r="D39" s="253"/>
      <c r="E39" s="138"/>
      <c r="F39" s="138"/>
      <c r="G39" s="138"/>
      <c r="H39" s="138"/>
      <c r="I39" s="138"/>
      <c r="J39" s="138"/>
      <c r="K39" s="138"/>
    </row>
    <row r="40" ht="12.75">
      <c r="D40" s="251" t="s">
        <v>236</v>
      </c>
    </row>
  </sheetData>
  <sheetProtection/>
  <printOptions/>
  <pageMargins left="0.75" right="0.75" top="1" bottom="1" header="0.5" footer="0.5"/>
  <pageSetup fitToHeight="1" fitToWidth="1" horizontalDpi="300" verticalDpi="300" orientation="landscape"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2:B11"/>
  <sheetViews>
    <sheetView showGridLines="0" zoomScale="85" zoomScaleNormal="85" zoomScalePageLayoutView="0" workbookViewId="0" topLeftCell="A1">
      <selection activeCell="B49" sqref="B49"/>
    </sheetView>
  </sheetViews>
  <sheetFormatPr defaultColWidth="9.140625" defaultRowHeight="12.75"/>
  <cols>
    <col min="1" max="1" width="3.8515625" style="141" customWidth="1"/>
    <col min="2" max="2" width="87.8515625" style="255" customWidth="1"/>
    <col min="3" max="16384" width="9.140625" style="141" customWidth="1"/>
  </cols>
  <sheetData>
    <row r="2" ht="26.25">
      <c r="A2" s="254" t="s">
        <v>238</v>
      </c>
    </row>
    <row r="3" ht="26.25">
      <c r="A3" s="254"/>
    </row>
    <row r="4" s="195" customFormat="1" ht="60">
      <c r="B4" s="196" t="s">
        <v>239</v>
      </c>
    </row>
    <row r="5" s="195" customFormat="1" ht="15">
      <c r="B5" s="197"/>
    </row>
    <row r="6" s="195" customFormat="1" ht="15">
      <c r="B6" s="197" t="s">
        <v>240</v>
      </c>
    </row>
    <row r="7" s="195" customFormat="1" ht="15">
      <c r="B7" s="197" t="s">
        <v>241</v>
      </c>
    </row>
    <row r="8" s="195" customFormat="1" ht="15">
      <c r="B8" s="197" t="s">
        <v>242</v>
      </c>
    </row>
    <row r="10" ht="12.75">
      <c r="B10" s="171"/>
    </row>
    <row r="11" ht="12.75">
      <c r="B11" s="171" t="s">
        <v>243</v>
      </c>
    </row>
  </sheetData>
  <sheetProtection/>
  <printOptions/>
  <pageMargins left="0.75" right="0.75" top="1" bottom="1" header="0.5" footer="0.5"/>
  <pageSetup fitToHeight="1" fitToWidth="1" horizontalDpi="300" verticalDpi="300" orientation="landscape" paperSize="9" r:id="rId1"/>
  <headerFooter alignWithMargins="0">
    <oddFooter>&amp;L&amp;F
&amp;A 
&amp;R&amp;D</oddFooter>
  </headerFooter>
</worksheet>
</file>

<file path=xl/worksheets/sheet3.xml><?xml version="1.0" encoding="utf-8"?>
<worksheet xmlns="http://schemas.openxmlformats.org/spreadsheetml/2006/main" xmlns:r="http://schemas.openxmlformats.org/officeDocument/2006/relationships">
  <dimension ref="A1:Y130"/>
  <sheetViews>
    <sheetView zoomScalePageLayoutView="0" workbookViewId="0" topLeftCell="A127">
      <selection activeCell="C136" sqref="C136"/>
    </sheetView>
  </sheetViews>
  <sheetFormatPr defaultColWidth="9.140625" defaultRowHeight="12.75"/>
  <cols>
    <col min="1" max="1" width="11.00390625" style="37" bestFit="1" customWidth="1"/>
    <col min="2" max="2" width="4.7109375" style="24" customWidth="1"/>
    <col min="3" max="3" width="20.7109375" style="24" customWidth="1"/>
    <col min="4" max="4" width="45.7109375" style="24" customWidth="1"/>
    <col min="5" max="5" width="10.7109375" style="24" customWidth="1"/>
    <col min="6" max="32" width="3.7109375" style="24" customWidth="1"/>
    <col min="33" max="44" width="6.7109375" style="24" customWidth="1"/>
    <col min="45" max="48" width="3.7109375" style="24" customWidth="1"/>
    <col min="49" max="88" width="6.7109375" style="24" customWidth="1"/>
    <col min="89" max="89" width="5.7109375" style="24" customWidth="1"/>
    <col min="90" max="91" width="9.140625" style="24" hidden="1" customWidth="1"/>
    <col min="92" max="92" width="3.00390625" style="24" customWidth="1"/>
    <col min="93" max="16384" width="9.140625" style="24" customWidth="1"/>
  </cols>
  <sheetData>
    <row r="1" spans="1:6" s="125" customFormat="1" ht="26.25">
      <c r="A1" s="124"/>
      <c r="B1" s="112" t="s">
        <v>44</v>
      </c>
      <c r="F1" s="127"/>
    </row>
    <row r="4" spans="1:16" s="9" customFormat="1" ht="12.75">
      <c r="A4" s="41"/>
      <c r="B4" s="41"/>
      <c r="C4" s="15" t="s">
        <v>244</v>
      </c>
      <c r="H4" s="10"/>
      <c r="I4" s="11"/>
      <c r="J4" s="11"/>
      <c r="L4" s="12"/>
      <c r="M4" s="12"/>
      <c r="N4" s="13"/>
      <c r="O4" s="12"/>
      <c r="P4" s="12"/>
    </row>
    <row r="5" spans="3:10" s="9" customFormat="1" ht="12.75">
      <c r="C5" s="122"/>
      <c r="H5" s="11"/>
      <c r="I5" s="17"/>
      <c r="J5" s="12"/>
    </row>
    <row r="6" spans="3:8" s="9" customFormat="1" ht="12.75">
      <c r="C6" s="74" t="s">
        <v>245</v>
      </c>
      <c r="D6" s="75" t="s">
        <v>246</v>
      </c>
      <c r="H6" s="17"/>
    </row>
    <row r="7" spans="3:8" s="9" customFormat="1" ht="12.75">
      <c r="C7" s="28" t="s">
        <v>130</v>
      </c>
      <c r="D7" s="140" t="s">
        <v>153</v>
      </c>
      <c r="H7" s="17"/>
    </row>
    <row r="8" spans="3:8" s="9" customFormat="1" ht="12.75">
      <c r="C8" s="28" t="s">
        <v>131</v>
      </c>
      <c r="D8" s="140" t="s">
        <v>154</v>
      </c>
      <c r="H8" s="17"/>
    </row>
    <row r="9" spans="3:8" s="9" customFormat="1" ht="12.75">
      <c r="C9" s="28" t="s">
        <v>132</v>
      </c>
      <c r="D9" s="140" t="s">
        <v>155</v>
      </c>
      <c r="H9" s="17"/>
    </row>
    <row r="10" spans="3:8" s="9" customFormat="1" ht="12.75">
      <c r="C10" s="28" t="s">
        <v>133</v>
      </c>
      <c r="D10" s="140" t="s">
        <v>156</v>
      </c>
      <c r="H10" s="17"/>
    </row>
    <row r="11" spans="3:8" s="9" customFormat="1" ht="12.75">
      <c r="C11" s="28" t="s">
        <v>134</v>
      </c>
      <c r="D11" s="140" t="s">
        <v>211</v>
      </c>
      <c r="H11" s="17"/>
    </row>
    <row r="12" spans="3:8" s="9" customFormat="1" ht="12.75">
      <c r="C12" s="28" t="s">
        <v>135</v>
      </c>
      <c r="D12" s="140" t="s">
        <v>157</v>
      </c>
      <c r="H12" s="17"/>
    </row>
    <row r="13" spans="3:8" s="9" customFormat="1" ht="12.75">
      <c r="C13" s="28" t="s">
        <v>136</v>
      </c>
      <c r="D13" s="140" t="s">
        <v>158</v>
      </c>
      <c r="H13" s="17"/>
    </row>
    <row r="14" spans="3:8" s="9" customFormat="1" ht="12.75">
      <c r="C14" s="28" t="s">
        <v>137</v>
      </c>
      <c r="D14" s="140" t="s">
        <v>159</v>
      </c>
      <c r="H14" s="17"/>
    </row>
    <row r="15" spans="3:8" s="9" customFormat="1" ht="12.75">
      <c r="C15" s="28" t="s">
        <v>138</v>
      </c>
      <c r="D15" s="140" t="s">
        <v>160</v>
      </c>
      <c r="H15" s="17"/>
    </row>
    <row r="16" spans="3:8" s="9" customFormat="1" ht="12.75">
      <c r="C16" s="28" t="s">
        <v>139</v>
      </c>
      <c r="D16" s="140" t="s">
        <v>161</v>
      </c>
      <c r="H16" s="17"/>
    </row>
    <row r="17" spans="3:8" s="9" customFormat="1" ht="12.75">
      <c r="C17" s="28" t="s">
        <v>140</v>
      </c>
      <c r="D17" s="140" t="s">
        <v>162</v>
      </c>
      <c r="H17" s="17"/>
    </row>
    <row r="18" spans="3:8" s="9" customFormat="1" ht="12.75">
      <c r="C18" s="28" t="s">
        <v>141</v>
      </c>
      <c r="D18" s="194" t="s">
        <v>163</v>
      </c>
      <c r="H18" s="17"/>
    </row>
    <row r="19" spans="3:8" s="9" customFormat="1" ht="12.75">
      <c r="C19" s="28" t="s">
        <v>142</v>
      </c>
      <c r="D19" s="140" t="s">
        <v>164</v>
      </c>
      <c r="H19" s="17"/>
    </row>
    <row r="20" spans="3:8" s="9" customFormat="1" ht="12.75">
      <c r="C20" s="28" t="s">
        <v>143</v>
      </c>
      <c r="D20" s="194" t="s">
        <v>165</v>
      </c>
      <c r="H20" s="17"/>
    </row>
    <row r="21" spans="3:8" s="9" customFormat="1" ht="12.75">
      <c r="C21" s="28" t="s">
        <v>144</v>
      </c>
      <c r="D21" s="194" t="s">
        <v>166</v>
      </c>
      <c r="H21" s="17"/>
    </row>
    <row r="22" spans="3:8" s="9" customFormat="1" ht="12.75">
      <c r="C22" s="28" t="s">
        <v>145</v>
      </c>
      <c r="D22" s="194" t="s">
        <v>167</v>
      </c>
      <c r="H22" s="17"/>
    </row>
    <row r="23" spans="3:8" s="9" customFormat="1" ht="12.75">
      <c r="C23" s="28" t="s">
        <v>146</v>
      </c>
      <c r="D23" s="194" t="s">
        <v>168</v>
      </c>
      <c r="H23" s="17"/>
    </row>
    <row r="24" spans="3:8" s="9" customFormat="1" ht="12.75">
      <c r="C24" s="28" t="s">
        <v>147</v>
      </c>
      <c r="D24" s="140" t="s">
        <v>169</v>
      </c>
      <c r="H24" s="17"/>
    </row>
    <row r="25" spans="3:8" s="9" customFormat="1" ht="12.75">
      <c r="C25" s="28" t="s">
        <v>148</v>
      </c>
      <c r="D25" s="194" t="s">
        <v>170</v>
      </c>
      <c r="H25" s="17"/>
    </row>
    <row r="26" spans="3:8" s="9" customFormat="1" ht="12.75">
      <c r="C26" s="28" t="s">
        <v>149</v>
      </c>
      <c r="D26" s="140" t="s">
        <v>171</v>
      </c>
      <c r="H26" s="17"/>
    </row>
    <row r="27" spans="3:8" s="9" customFormat="1" ht="12.75">
      <c r="C27" s="28" t="s">
        <v>150</v>
      </c>
      <c r="D27" s="140" t="s">
        <v>172</v>
      </c>
      <c r="H27" s="17"/>
    </row>
    <row r="28" spans="3:8" s="9" customFormat="1" ht="12.75">
      <c r="C28" s="28" t="s">
        <v>151</v>
      </c>
      <c r="D28" s="140" t="s">
        <v>173</v>
      </c>
      <c r="H28" s="17"/>
    </row>
    <row r="29" spans="3:8" s="9" customFormat="1" ht="12.75">
      <c r="C29" s="28" t="s">
        <v>152</v>
      </c>
      <c r="D29" s="194" t="s">
        <v>174</v>
      </c>
      <c r="H29" s="17"/>
    </row>
    <row r="30" spans="3:8" s="9" customFormat="1" ht="12.75">
      <c r="C30" s="28" t="s">
        <v>181</v>
      </c>
      <c r="D30" s="140" t="s">
        <v>175</v>
      </c>
      <c r="H30" s="17"/>
    </row>
    <row r="31" spans="3:8" s="9" customFormat="1" ht="12.75">
      <c r="C31" s="28" t="s">
        <v>182</v>
      </c>
      <c r="D31" s="140" t="s">
        <v>176</v>
      </c>
      <c r="H31" s="17"/>
    </row>
    <row r="32" spans="3:8" s="9" customFormat="1" ht="12.75">
      <c r="C32" s="28" t="s">
        <v>183</v>
      </c>
      <c r="D32" s="140" t="s">
        <v>177</v>
      </c>
      <c r="H32" s="17"/>
    </row>
    <row r="33" spans="3:8" s="9" customFormat="1" ht="12.75">
      <c r="C33" s="28" t="s">
        <v>184</v>
      </c>
      <c r="D33" s="140" t="s">
        <v>178</v>
      </c>
      <c r="H33" s="17"/>
    </row>
    <row r="34" spans="3:8" s="9" customFormat="1" ht="12.75">
      <c r="C34" s="28" t="s">
        <v>185</v>
      </c>
      <c r="D34" s="140" t="s">
        <v>179</v>
      </c>
      <c r="H34" s="17"/>
    </row>
    <row r="35" spans="3:8" s="9" customFormat="1" ht="12.75">
      <c r="C35" s="28" t="s">
        <v>186</v>
      </c>
      <c r="D35" s="194" t="s">
        <v>180</v>
      </c>
      <c r="H35" s="17"/>
    </row>
    <row r="36" spans="3:8" s="9" customFormat="1" ht="12.75">
      <c r="C36" s="28" t="s">
        <v>187</v>
      </c>
      <c r="D36" s="194" t="s">
        <v>192</v>
      </c>
      <c r="H36" s="17"/>
    </row>
    <row r="37" spans="3:8" s="9" customFormat="1" ht="12.75">
      <c r="C37" s="28" t="s">
        <v>188</v>
      </c>
      <c r="D37" s="194" t="s">
        <v>193</v>
      </c>
      <c r="H37" s="17"/>
    </row>
    <row r="38" spans="3:8" s="9" customFormat="1" ht="12.75">
      <c r="C38" s="28" t="s">
        <v>189</v>
      </c>
      <c r="D38" s="194" t="s">
        <v>194</v>
      </c>
      <c r="H38" s="17"/>
    </row>
    <row r="39" spans="3:8" s="9" customFormat="1" ht="12.75">
      <c r="C39" s="28" t="s">
        <v>190</v>
      </c>
      <c r="D39" s="194" t="s">
        <v>195</v>
      </c>
      <c r="H39" s="17"/>
    </row>
    <row r="40" spans="3:8" s="9" customFormat="1" ht="12.75">
      <c r="C40" s="28" t="s">
        <v>191</v>
      </c>
      <c r="D40" s="194" t="s">
        <v>196</v>
      </c>
      <c r="H40" s="17"/>
    </row>
    <row r="41" spans="3:8" s="9" customFormat="1" ht="12.75">
      <c r="C41" s="28" t="s">
        <v>212</v>
      </c>
      <c r="D41" s="194" t="s">
        <v>197</v>
      </c>
      <c r="H41" s="17"/>
    </row>
    <row r="42" spans="3:9" s="9" customFormat="1" ht="12.75">
      <c r="C42" s="14"/>
      <c r="D42" s="14"/>
      <c r="E42" s="37"/>
      <c r="F42" s="39"/>
      <c r="G42" s="19"/>
      <c r="H42" s="18"/>
      <c r="I42" s="17"/>
    </row>
    <row r="44" spans="3:4" ht="12.75">
      <c r="C44" s="15" t="s">
        <v>247</v>
      </c>
      <c r="D44" s="9"/>
    </row>
    <row r="45" spans="3:4" ht="12.75">
      <c r="C45" s="122"/>
      <c r="D45" s="9"/>
    </row>
    <row r="46" spans="3:4" ht="12.75">
      <c r="C46" s="74" t="s">
        <v>245</v>
      </c>
      <c r="D46" s="75" t="s">
        <v>248</v>
      </c>
    </row>
    <row r="47" spans="3:4" ht="12.75">
      <c r="C47" s="28" t="s">
        <v>45</v>
      </c>
      <c r="D47" s="140" t="s">
        <v>10</v>
      </c>
    </row>
    <row r="48" spans="3:4" ht="12.75">
      <c r="C48" s="28" t="s">
        <v>46</v>
      </c>
      <c r="D48" s="140" t="s">
        <v>11</v>
      </c>
    </row>
    <row r="49" spans="3:4" ht="12.75">
      <c r="C49" s="28"/>
      <c r="D49" s="140"/>
    </row>
    <row r="51" ht="11.25" customHeight="1"/>
    <row r="52" spans="3:4" ht="12.75">
      <c r="C52" s="15" t="s">
        <v>249</v>
      </c>
      <c r="D52" s="9"/>
    </row>
    <row r="53" spans="3:4" ht="12.75" hidden="1">
      <c r="C53" s="15"/>
      <c r="D53" s="9"/>
    </row>
    <row r="54" spans="3:25" ht="12.75" hidden="1">
      <c r="C54" s="122"/>
      <c r="D54" s="9"/>
      <c r="E54" s="24" t="s">
        <v>12</v>
      </c>
      <c r="F54" s="24" t="s">
        <v>3</v>
      </c>
      <c r="G54" s="24" t="s">
        <v>4</v>
      </c>
      <c r="H54" s="24" t="s">
        <v>5</v>
      </c>
      <c r="I54" s="24" t="s">
        <v>0</v>
      </c>
      <c r="J54" s="24" t="s">
        <v>215</v>
      </c>
      <c r="K54" s="24" t="s">
        <v>125</v>
      </c>
      <c r="L54" s="24" t="s">
        <v>126</v>
      </c>
      <c r="M54" s="24" t="s">
        <v>127</v>
      </c>
      <c r="N54" s="24" t="s">
        <v>216</v>
      </c>
      <c r="O54" s="24" t="s">
        <v>41</v>
      </c>
      <c r="P54" s="24" t="s">
        <v>129</v>
      </c>
      <c r="Q54" s="24" t="s">
        <v>35</v>
      </c>
      <c r="R54" s="24" t="s">
        <v>119</v>
      </c>
      <c r="S54" s="24" t="s">
        <v>217</v>
      </c>
      <c r="T54" s="24" t="s">
        <v>43</v>
      </c>
      <c r="U54" s="24" t="s">
        <v>42</v>
      </c>
      <c r="V54" s="24" t="s">
        <v>108</v>
      </c>
      <c r="W54" s="24" t="s">
        <v>108</v>
      </c>
      <c r="X54" s="24" t="s">
        <v>108</v>
      </c>
      <c r="Y54" s="24" t="s">
        <v>108</v>
      </c>
    </row>
    <row r="55" spans="3:4" ht="12.75">
      <c r="C55" s="74" t="s">
        <v>245</v>
      </c>
      <c r="D55" s="74" t="s">
        <v>250</v>
      </c>
    </row>
    <row r="56" spans="3:4" ht="12.75">
      <c r="C56" s="181" t="s">
        <v>85</v>
      </c>
      <c r="D56" s="149" t="s">
        <v>101</v>
      </c>
    </row>
    <row r="57" spans="3:4" ht="12.75">
      <c r="C57" s="181" t="s">
        <v>86</v>
      </c>
      <c r="D57" s="149" t="s">
        <v>102</v>
      </c>
    </row>
    <row r="58" spans="3:4" ht="12.75">
      <c r="C58" s="181" t="s">
        <v>87</v>
      </c>
      <c r="D58" s="149" t="s">
        <v>103</v>
      </c>
    </row>
    <row r="59" spans="3:4" ht="12.75">
      <c r="C59" s="181" t="s">
        <v>88</v>
      </c>
      <c r="D59" s="149" t="s">
        <v>224</v>
      </c>
    </row>
    <row r="60" spans="3:4" ht="12.75">
      <c r="C60" s="181" t="s">
        <v>89</v>
      </c>
      <c r="D60" s="149" t="s">
        <v>104</v>
      </c>
    </row>
    <row r="61" spans="3:4" ht="12.75">
      <c r="C61" s="181" t="s">
        <v>90</v>
      </c>
      <c r="D61" s="149" t="s">
        <v>198</v>
      </c>
    </row>
    <row r="62" spans="3:4" ht="12.75">
      <c r="C62" s="181" t="s">
        <v>91</v>
      </c>
      <c r="D62" s="149" t="s">
        <v>120</v>
      </c>
    </row>
    <row r="63" spans="3:4" ht="12.75">
      <c r="C63" s="181" t="s">
        <v>92</v>
      </c>
      <c r="D63" s="149" t="s">
        <v>121</v>
      </c>
    </row>
    <row r="64" spans="3:4" ht="12.75">
      <c r="C64" s="181" t="s">
        <v>93</v>
      </c>
      <c r="D64" s="149" t="s">
        <v>122</v>
      </c>
    </row>
    <row r="65" spans="3:4" ht="12.75">
      <c r="C65" s="181" t="s">
        <v>94</v>
      </c>
      <c r="D65" s="149" t="s">
        <v>199</v>
      </c>
    </row>
    <row r="66" spans="3:4" ht="12.75">
      <c r="C66" s="181" t="s">
        <v>95</v>
      </c>
      <c r="D66" s="149" t="s">
        <v>105</v>
      </c>
    </row>
    <row r="67" spans="3:4" ht="12.75">
      <c r="C67" s="181" t="s">
        <v>96</v>
      </c>
      <c r="D67" s="149" t="s">
        <v>128</v>
      </c>
    </row>
    <row r="68" spans="3:4" ht="12.75">
      <c r="C68" s="181" t="s">
        <v>97</v>
      </c>
      <c r="D68" s="149" t="s">
        <v>205</v>
      </c>
    </row>
    <row r="69" spans="3:4" ht="12.75">
      <c r="C69" s="181" t="s">
        <v>98</v>
      </c>
      <c r="D69" s="44" t="s">
        <v>200</v>
      </c>
    </row>
    <row r="70" spans="3:4" ht="12.75">
      <c r="C70" s="181" t="s">
        <v>99</v>
      </c>
      <c r="D70" s="44" t="s">
        <v>201</v>
      </c>
    </row>
    <row r="71" spans="3:4" ht="12.75">
      <c r="C71" s="181" t="s">
        <v>100</v>
      </c>
      <c r="D71" s="6" t="s">
        <v>106</v>
      </c>
    </row>
    <row r="72" spans="3:4" ht="12.75">
      <c r="C72" s="181" t="s">
        <v>109</v>
      </c>
      <c r="D72" s="44" t="s">
        <v>206</v>
      </c>
    </row>
    <row r="73" spans="3:4" ht="12.75">
      <c r="C73" s="181" t="s">
        <v>110</v>
      </c>
      <c r="D73" s="211" t="s">
        <v>251</v>
      </c>
    </row>
    <row r="74" spans="3:4" ht="12.75">
      <c r="C74" s="181" t="s">
        <v>111</v>
      </c>
      <c r="D74" s="211" t="s">
        <v>251</v>
      </c>
    </row>
    <row r="75" spans="3:4" ht="12.75">
      <c r="C75" s="181" t="s">
        <v>112</v>
      </c>
      <c r="D75" s="211" t="s">
        <v>251</v>
      </c>
    </row>
    <row r="76" spans="3:4" ht="12.75">
      <c r="C76" s="181" t="s">
        <v>113</v>
      </c>
      <c r="D76" s="211" t="s">
        <v>251</v>
      </c>
    </row>
    <row r="77" spans="3:4" ht="12.75">
      <c r="C77" s="181" t="s">
        <v>114</v>
      </c>
      <c r="D77" s="211" t="s">
        <v>251</v>
      </c>
    </row>
    <row r="78" spans="3:4" ht="12.75">
      <c r="C78" s="181" t="s">
        <v>115</v>
      </c>
      <c r="D78" s="211" t="s">
        <v>251</v>
      </c>
    </row>
    <row r="79" spans="3:4" ht="12.75">
      <c r="C79" s="181" t="s">
        <v>116</v>
      </c>
      <c r="D79" s="211" t="s">
        <v>251</v>
      </c>
    </row>
    <row r="82" spans="3:4" ht="12.75">
      <c r="C82" s="15" t="s">
        <v>252</v>
      </c>
      <c r="D82" s="9"/>
    </row>
    <row r="83" spans="3:21" ht="12.75" hidden="1">
      <c r="C83" s="122"/>
      <c r="D83" s="9"/>
      <c r="E83" s="24" t="str">
        <f>D86</f>
        <v>BTS-BSC</v>
      </c>
      <c r="F83" s="24" t="str">
        <f>D87</f>
        <v>BSC-MSC</v>
      </c>
      <c r="G83" s="24" t="str">
        <f>D88</f>
        <v>MSC-MSC</v>
      </c>
      <c r="H83" s="24" t="str">
        <f>D89</f>
        <v>MSC-PPP</v>
      </c>
      <c r="I83" s="24" t="str">
        <f>D90</f>
        <v>MSC-HLR</v>
      </c>
      <c r="J83" s="24" t="str">
        <f>D91</f>
        <v>MSC-SMS</v>
      </c>
      <c r="K83" s="24" t="str">
        <f>D92</f>
        <v>MSC-MMS</v>
      </c>
      <c r="L83" s="24" t="str">
        <f>D93</f>
        <v>MSC-OSS</v>
      </c>
      <c r="M83" s="24" t="str">
        <f>D94</f>
        <v>MSC-GPRS</v>
      </c>
      <c r="N83" s="24" t="str">
        <f>D95</f>
        <v>MSC-BIL</v>
      </c>
      <c r="O83" s="24" t="str">
        <f>D96</f>
        <v>MSC-IBIL</v>
      </c>
      <c r="P83" s="24" t="str">
        <f>D97</f>
        <v>MSC-IGW</v>
      </c>
      <c r="Q83" s="24" t="str">
        <f>D98</f>
        <v>MSC-INT</v>
      </c>
      <c r="R83" s="24" t="str">
        <f>D99</f>
        <v>ALTELE: completati dupa caz</v>
      </c>
      <c r="S83" s="24" t="str">
        <f>D100</f>
        <v>ALTELE: completati dupa caz</v>
      </c>
      <c r="T83" s="24" t="str">
        <f>D101</f>
        <v>ALTELE: completati dupa caz</v>
      </c>
      <c r="U83" s="24" t="str">
        <f>D102</f>
        <v>ALTELE: completati dupa caz</v>
      </c>
    </row>
    <row r="84" spans="3:4" ht="12.75" hidden="1">
      <c r="C84" s="122"/>
      <c r="D84" s="9"/>
    </row>
    <row r="85" spans="3:4" ht="12.75">
      <c r="C85" s="74" t="s">
        <v>245</v>
      </c>
      <c r="D85" s="75" t="s">
        <v>253</v>
      </c>
    </row>
    <row r="86" spans="3:4" ht="12.75">
      <c r="C86" s="181" t="s">
        <v>70</v>
      </c>
      <c r="D86" s="6" t="s">
        <v>6</v>
      </c>
    </row>
    <row r="87" spans="3:4" ht="12.75">
      <c r="C87" s="181" t="s">
        <v>71</v>
      </c>
      <c r="D87" s="7" t="s">
        <v>7</v>
      </c>
    </row>
    <row r="88" spans="3:4" ht="12.75">
      <c r="C88" s="181" t="s">
        <v>72</v>
      </c>
      <c r="D88" s="7" t="s">
        <v>8</v>
      </c>
    </row>
    <row r="89" spans="3:4" ht="12.75">
      <c r="C89" s="181" t="s">
        <v>73</v>
      </c>
      <c r="D89" s="44" t="s">
        <v>202</v>
      </c>
    </row>
    <row r="90" spans="3:4" ht="12.75">
      <c r="C90" s="181" t="s">
        <v>74</v>
      </c>
      <c r="D90" s="44" t="s">
        <v>40</v>
      </c>
    </row>
    <row r="91" spans="3:4" ht="12.75">
      <c r="C91" s="181" t="s">
        <v>75</v>
      </c>
      <c r="D91" s="44" t="s">
        <v>123</v>
      </c>
    </row>
    <row r="92" spans="3:4" ht="12.75">
      <c r="C92" s="181" t="s">
        <v>76</v>
      </c>
      <c r="D92" s="44" t="s">
        <v>124</v>
      </c>
    </row>
    <row r="93" spans="3:4" ht="12.75">
      <c r="C93" s="181" t="s">
        <v>77</v>
      </c>
      <c r="D93" s="6" t="s">
        <v>207</v>
      </c>
    </row>
    <row r="94" spans="3:4" ht="12.75">
      <c r="C94" s="181" t="s">
        <v>78</v>
      </c>
      <c r="D94" s="7" t="s">
        <v>208</v>
      </c>
    </row>
    <row r="95" spans="3:4" ht="12.75">
      <c r="C95" s="181" t="s">
        <v>79</v>
      </c>
      <c r="D95" s="44" t="s">
        <v>209</v>
      </c>
    </row>
    <row r="96" spans="3:4" ht="12.75">
      <c r="C96" s="181" t="s">
        <v>80</v>
      </c>
      <c r="D96" s="6" t="s">
        <v>210</v>
      </c>
    </row>
    <row r="97" spans="3:4" ht="12.75">
      <c r="C97" s="181" t="s">
        <v>81</v>
      </c>
      <c r="D97" s="44" t="s">
        <v>203</v>
      </c>
    </row>
    <row r="98" spans="3:4" ht="12.75">
      <c r="C98" s="181" t="s">
        <v>82</v>
      </c>
      <c r="D98" s="6" t="s">
        <v>204</v>
      </c>
    </row>
    <row r="99" spans="3:4" ht="12.75">
      <c r="C99" s="181" t="s">
        <v>83</v>
      </c>
      <c r="D99" s="211" t="s">
        <v>251</v>
      </c>
    </row>
    <row r="100" spans="3:4" ht="12.75">
      <c r="C100" s="181" t="s">
        <v>84</v>
      </c>
      <c r="D100" s="211" t="s">
        <v>251</v>
      </c>
    </row>
    <row r="101" spans="3:4" ht="12.75">
      <c r="C101" s="181" t="s">
        <v>117</v>
      </c>
      <c r="D101" s="211" t="s">
        <v>251</v>
      </c>
    </row>
    <row r="102" spans="3:4" ht="12.75">
      <c r="C102" s="181" t="s">
        <v>118</v>
      </c>
      <c r="D102" s="211" t="s">
        <v>251</v>
      </c>
    </row>
    <row r="105" spans="3:4" ht="12.75">
      <c r="C105" s="15" t="s">
        <v>254</v>
      </c>
      <c r="D105" s="9"/>
    </row>
    <row r="106" spans="3:4" ht="12.75">
      <c r="C106" s="122"/>
      <c r="D106" s="9"/>
    </row>
    <row r="107" spans="3:4" ht="12.75">
      <c r="C107" s="74" t="s">
        <v>255</v>
      </c>
      <c r="D107" s="75" t="s">
        <v>253</v>
      </c>
    </row>
    <row r="108" spans="3:4" ht="12.75">
      <c r="C108" s="181" t="s">
        <v>47</v>
      </c>
      <c r="D108" s="181" t="s">
        <v>256</v>
      </c>
    </row>
    <row r="109" spans="3:4" ht="12.75">
      <c r="C109" s="181" t="s">
        <v>48</v>
      </c>
      <c r="D109" s="181" t="s">
        <v>257</v>
      </c>
    </row>
    <row r="110" spans="3:4" ht="12.75">
      <c r="C110" s="181" t="s">
        <v>49</v>
      </c>
      <c r="D110" s="181" t="s">
        <v>258</v>
      </c>
    </row>
    <row r="111" spans="3:4" ht="12.75">
      <c r="C111" s="181" t="s">
        <v>50</v>
      </c>
      <c r="D111" s="181" t="s">
        <v>259</v>
      </c>
    </row>
    <row r="112" spans="3:4" ht="12.75">
      <c r="C112" s="181" t="s">
        <v>51</v>
      </c>
      <c r="D112" s="181" t="s">
        <v>260</v>
      </c>
    </row>
    <row r="113" spans="3:4" ht="12.75">
      <c r="C113" s="181" t="s">
        <v>52</v>
      </c>
      <c r="D113" s="181" t="s">
        <v>261</v>
      </c>
    </row>
    <row r="114" spans="3:4" ht="12.75">
      <c r="C114" s="181" t="s">
        <v>53</v>
      </c>
      <c r="D114" s="181" t="s">
        <v>262</v>
      </c>
    </row>
    <row r="115" spans="3:4" ht="12.75">
      <c r="C115" s="181" t="s">
        <v>54</v>
      </c>
      <c r="D115" s="181" t="s">
        <v>263</v>
      </c>
    </row>
    <row r="116" spans="3:4" ht="12.75">
      <c r="C116" s="181" t="s">
        <v>55</v>
      </c>
      <c r="D116" s="181" t="s">
        <v>264</v>
      </c>
    </row>
    <row r="117" spans="3:4" ht="12.75">
      <c r="C117" s="181" t="s">
        <v>56</v>
      </c>
      <c r="D117" s="181" t="s">
        <v>14</v>
      </c>
    </row>
    <row r="118" spans="3:4" ht="12.75">
      <c r="C118" s="181" t="s">
        <v>57</v>
      </c>
      <c r="D118" s="181" t="s">
        <v>265</v>
      </c>
    </row>
    <row r="119" spans="3:4" ht="12.75">
      <c r="C119" s="181" t="s">
        <v>58</v>
      </c>
      <c r="D119" s="181" t="s">
        <v>266</v>
      </c>
    </row>
    <row r="120" spans="3:4" ht="12.75">
      <c r="C120" s="181" t="s">
        <v>59</v>
      </c>
      <c r="D120" s="181" t="s">
        <v>267</v>
      </c>
    </row>
    <row r="121" spans="3:4" ht="12.75">
      <c r="C121" s="181" t="s">
        <v>60</v>
      </c>
      <c r="D121" s="181" t="s">
        <v>268</v>
      </c>
    </row>
    <row r="122" spans="3:4" ht="12.75">
      <c r="C122" s="181" t="s">
        <v>61</v>
      </c>
      <c r="D122" s="181" t="s">
        <v>269</v>
      </c>
    </row>
    <row r="123" spans="3:4" ht="12.75">
      <c r="C123" s="181" t="s">
        <v>62</v>
      </c>
      <c r="D123" s="181" t="s">
        <v>270</v>
      </c>
    </row>
    <row r="124" spans="3:4" ht="12.75">
      <c r="C124" s="181" t="s">
        <v>63</v>
      </c>
      <c r="D124" s="181" t="s">
        <v>271</v>
      </c>
    </row>
    <row r="125" spans="3:4" ht="12.75">
      <c r="C125" s="181" t="s">
        <v>64</v>
      </c>
      <c r="D125" s="181" t="s">
        <v>272</v>
      </c>
    </row>
    <row r="126" spans="3:4" ht="12.75">
      <c r="C126" s="181" t="s">
        <v>65</v>
      </c>
      <c r="D126" s="181" t="s">
        <v>35</v>
      </c>
    </row>
    <row r="127" spans="3:4" ht="12.75">
      <c r="C127" s="181" t="s">
        <v>66</v>
      </c>
      <c r="D127" s="211" t="s">
        <v>251</v>
      </c>
    </row>
    <row r="128" spans="3:4" ht="12.75">
      <c r="C128" s="181" t="s">
        <v>67</v>
      </c>
      <c r="D128" s="211" t="s">
        <v>251</v>
      </c>
    </row>
    <row r="129" spans="3:4" ht="12.75">
      <c r="C129" s="181" t="s">
        <v>68</v>
      </c>
      <c r="D129" s="211" t="s">
        <v>251</v>
      </c>
    </row>
    <row r="130" spans="3:4" ht="12.75">
      <c r="C130" s="181" t="s">
        <v>69</v>
      </c>
      <c r="D130" s="211" t="s">
        <v>251</v>
      </c>
    </row>
  </sheetData>
  <sheetProtection/>
  <printOptions/>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sheetPr>
    <tabColor indexed="42"/>
  </sheetPr>
  <dimension ref="A1:AF227"/>
  <sheetViews>
    <sheetView showGridLines="0" zoomScale="85" zoomScaleNormal="85" zoomScaleSheetLayoutView="55" zoomScalePageLayoutView="0" workbookViewId="0" topLeftCell="A1">
      <pane xSplit="4" ySplit="1" topLeftCell="E2" activePane="bottomRight" state="frozen"/>
      <selection pane="topLeft" activeCell="C10" sqref="C10"/>
      <selection pane="topRight" activeCell="C10" sqref="C10"/>
      <selection pane="bottomLeft" activeCell="C10" sqref="C10"/>
      <selection pane="bottomRight" activeCell="D141" sqref="D141"/>
    </sheetView>
  </sheetViews>
  <sheetFormatPr defaultColWidth="9.140625" defaultRowHeight="12.75"/>
  <cols>
    <col min="1" max="1" width="11.00390625" style="37" bestFit="1" customWidth="1"/>
    <col min="2" max="2" width="4.7109375" style="24" customWidth="1"/>
    <col min="3" max="3" width="15.57421875" style="24" customWidth="1"/>
    <col min="4" max="4" width="31.00390625" style="24" customWidth="1"/>
    <col min="5" max="5" width="14.57421875" style="24" customWidth="1"/>
    <col min="6" max="9" width="10.7109375" style="24" customWidth="1"/>
    <col min="10" max="10" width="10.421875" style="24" bestFit="1" customWidth="1"/>
    <col min="11" max="24" width="12.57421875" style="24" customWidth="1"/>
    <col min="25" max="25" width="8.8515625" style="24" bestFit="1" customWidth="1"/>
    <col min="26" max="29" width="12.57421875" style="24" customWidth="1"/>
    <col min="30" max="94" width="6.7109375" style="24" customWidth="1"/>
    <col min="95" max="95" width="5.7109375" style="24" customWidth="1"/>
    <col min="96" max="97" width="9.140625" style="24" hidden="1" customWidth="1"/>
    <col min="98" max="98" width="3.00390625" style="24" customWidth="1"/>
    <col min="99" max="16384" width="9.140625" style="24" customWidth="1"/>
  </cols>
  <sheetData>
    <row r="1" spans="1:6" s="125" customFormat="1" ht="26.25">
      <c r="A1" s="199">
        <v>1</v>
      </c>
      <c r="B1" s="112" t="s">
        <v>273</v>
      </c>
      <c r="F1" s="127"/>
    </row>
    <row r="4" spans="1:18" s="9" customFormat="1" ht="12.75">
      <c r="A4" s="15">
        <v>1.01</v>
      </c>
      <c r="B4" s="41"/>
      <c r="C4" s="15" t="s">
        <v>274</v>
      </c>
      <c r="I4" s="10"/>
      <c r="J4" s="10"/>
      <c r="K4" s="11"/>
      <c r="L4" s="11"/>
      <c r="N4" s="12"/>
      <c r="O4" s="12"/>
      <c r="P4" s="13"/>
      <c r="Q4" s="12"/>
      <c r="R4" s="12"/>
    </row>
    <row r="5" spans="1:18" s="14" customFormat="1" ht="12.75">
      <c r="A5" s="18"/>
      <c r="C5" s="15"/>
      <c r="E5" s="15"/>
      <c r="I5" s="16"/>
      <c r="J5" s="16"/>
      <c r="K5" s="17"/>
      <c r="L5" s="17"/>
      <c r="N5" s="18"/>
      <c r="O5" s="18"/>
      <c r="P5" s="13"/>
      <c r="Q5" s="18"/>
      <c r="R5" s="18"/>
    </row>
    <row r="6" spans="1:12" s="9" customFormat="1" ht="12.75">
      <c r="A6" s="12"/>
      <c r="C6" s="122"/>
      <c r="E6" s="15"/>
      <c r="G6" s="10"/>
      <c r="H6" s="10"/>
      <c r="I6" s="11"/>
      <c r="J6" s="11"/>
      <c r="K6" s="17"/>
      <c r="L6" s="12"/>
    </row>
    <row r="7" spans="1:7" s="9" customFormat="1" ht="12.75">
      <c r="A7" s="12"/>
      <c r="C7" s="74" t="s">
        <v>245</v>
      </c>
      <c r="D7" s="75" t="s">
        <v>246</v>
      </c>
      <c r="E7" s="8" t="s">
        <v>275</v>
      </c>
      <c r="F7" s="8" t="s">
        <v>1</v>
      </c>
      <c r="G7" s="17"/>
    </row>
    <row r="8" spans="1:7" s="9" customFormat="1" ht="12.75">
      <c r="A8" s="12"/>
      <c r="C8" s="256" t="s">
        <v>130</v>
      </c>
      <c r="D8" s="256" t="s">
        <v>276</v>
      </c>
      <c r="E8" s="257" t="s">
        <v>277</v>
      </c>
      <c r="F8" s="257" t="s">
        <v>15</v>
      </c>
      <c r="G8" s="17"/>
    </row>
    <row r="9" spans="1:7" s="9" customFormat="1" ht="12.75">
      <c r="A9" s="12"/>
      <c r="C9" s="256" t="s">
        <v>131</v>
      </c>
      <c r="D9" s="256" t="s">
        <v>278</v>
      </c>
      <c r="E9" s="257" t="s">
        <v>279</v>
      </c>
      <c r="F9" s="257" t="s">
        <v>15</v>
      </c>
      <c r="G9" s="17"/>
    </row>
    <row r="10" spans="1:7" s="9" customFormat="1" ht="12.75">
      <c r="A10" s="12"/>
      <c r="C10" s="256" t="s">
        <v>132</v>
      </c>
      <c r="D10" s="256" t="s">
        <v>155</v>
      </c>
      <c r="E10" s="257" t="s">
        <v>280</v>
      </c>
      <c r="F10" s="257" t="s">
        <v>15</v>
      </c>
      <c r="G10" s="17"/>
    </row>
    <row r="11" spans="1:7" s="9" customFormat="1" ht="12.75">
      <c r="A11" s="12"/>
      <c r="C11" s="256" t="s">
        <v>133</v>
      </c>
      <c r="D11" s="256" t="s">
        <v>156</v>
      </c>
      <c r="E11" s="257" t="s">
        <v>281</v>
      </c>
      <c r="F11" s="257" t="s">
        <v>15</v>
      </c>
      <c r="G11" s="17"/>
    </row>
    <row r="12" spans="1:7" s="9" customFormat="1" ht="12.75">
      <c r="A12" s="12"/>
      <c r="C12" s="256" t="s">
        <v>135</v>
      </c>
      <c r="D12" s="256" t="s">
        <v>157</v>
      </c>
      <c r="E12" s="257" t="s">
        <v>282</v>
      </c>
      <c r="F12" s="257" t="s">
        <v>15</v>
      </c>
      <c r="G12" s="17"/>
    </row>
    <row r="13" spans="1:7" s="9" customFormat="1" ht="12.75">
      <c r="A13" s="12"/>
      <c r="C13" s="256" t="s">
        <v>136</v>
      </c>
      <c r="D13" s="256" t="s">
        <v>158</v>
      </c>
      <c r="E13" s="257" t="s">
        <v>283</v>
      </c>
      <c r="F13" s="257" t="s">
        <v>15</v>
      </c>
      <c r="G13" s="17"/>
    </row>
    <row r="14" spans="1:7" s="9" customFormat="1" ht="12.75">
      <c r="A14" s="12"/>
      <c r="C14" s="256" t="s">
        <v>137</v>
      </c>
      <c r="D14" s="256" t="s">
        <v>284</v>
      </c>
      <c r="E14" s="257" t="s">
        <v>285</v>
      </c>
      <c r="F14" s="257" t="s">
        <v>15</v>
      </c>
      <c r="G14" s="17"/>
    </row>
    <row r="15" spans="1:7" s="9" customFormat="1" ht="12.75">
      <c r="A15" s="12"/>
      <c r="C15" s="256" t="s">
        <v>138</v>
      </c>
      <c r="D15" s="256" t="s">
        <v>286</v>
      </c>
      <c r="E15" s="257" t="s">
        <v>287</v>
      </c>
      <c r="F15" s="257" t="s">
        <v>15</v>
      </c>
      <c r="G15" s="17"/>
    </row>
    <row r="16" spans="1:7" s="9" customFormat="1" ht="12.75">
      <c r="A16" s="12"/>
      <c r="C16" s="256" t="s">
        <v>139</v>
      </c>
      <c r="D16" s="256" t="s">
        <v>288</v>
      </c>
      <c r="E16" s="257" t="s">
        <v>289</v>
      </c>
      <c r="F16" s="257" t="s">
        <v>15</v>
      </c>
      <c r="G16" s="17"/>
    </row>
    <row r="17" spans="1:7" s="9" customFormat="1" ht="12.75">
      <c r="A17" s="12"/>
      <c r="C17" s="256" t="s">
        <v>140</v>
      </c>
      <c r="D17" s="256" t="s">
        <v>162</v>
      </c>
      <c r="E17" s="257" t="s">
        <v>290</v>
      </c>
      <c r="F17" s="257" t="s">
        <v>15</v>
      </c>
      <c r="G17" s="17"/>
    </row>
    <row r="18" spans="1:7" s="9" customFormat="1" ht="12.75">
      <c r="A18" s="12"/>
      <c r="C18" s="256" t="s">
        <v>141</v>
      </c>
      <c r="D18" s="256" t="s">
        <v>163</v>
      </c>
      <c r="E18" s="257" t="s">
        <v>291</v>
      </c>
      <c r="F18" s="257" t="s">
        <v>15</v>
      </c>
      <c r="G18" s="17"/>
    </row>
    <row r="19" spans="1:7" s="9" customFormat="1" ht="12.75">
      <c r="A19" s="12"/>
      <c r="C19" s="256" t="s">
        <v>142</v>
      </c>
      <c r="D19" s="256" t="s">
        <v>164</v>
      </c>
      <c r="E19" s="257" t="s">
        <v>292</v>
      </c>
      <c r="F19" s="257" t="s">
        <v>15</v>
      </c>
      <c r="G19" s="17"/>
    </row>
    <row r="20" spans="1:7" s="9" customFormat="1" ht="12.75">
      <c r="A20" s="12"/>
      <c r="C20" s="256" t="s">
        <v>143</v>
      </c>
      <c r="D20" s="256" t="s">
        <v>165</v>
      </c>
      <c r="E20" s="257" t="s">
        <v>293</v>
      </c>
      <c r="F20" s="257" t="s">
        <v>15</v>
      </c>
      <c r="G20" s="17"/>
    </row>
    <row r="21" spans="1:7" s="9" customFormat="1" ht="12.75">
      <c r="A21" s="12"/>
      <c r="C21" s="256" t="s">
        <v>144</v>
      </c>
      <c r="D21" s="256" t="s">
        <v>166</v>
      </c>
      <c r="E21" s="257" t="s">
        <v>294</v>
      </c>
      <c r="F21" s="257" t="s">
        <v>15</v>
      </c>
      <c r="G21" s="17"/>
    </row>
    <row r="22" spans="1:7" s="9" customFormat="1" ht="12.75">
      <c r="A22" s="12"/>
      <c r="C22" s="256" t="s">
        <v>145</v>
      </c>
      <c r="D22" s="256" t="s">
        <v>167</v>
      </c>
      <c r="E22" s="257" t="s">
        <v>295</v>
      </c>
      <c r="F22" s="257" t="s">
        <v>15</v>
      </c>
      <c r="G22" s="17"/>
    </row>
    <row r="23" spans="1:7" s="9" customFormat="1" ht="12.75">
      <c r="A23" s="12"/>
      <c r="C23" s="256" t="s">
        <v>146</v>
      </c>
      <c r="D23" s="256" t="s">
        <v>168</v>
      </c>
      <c r="E23" s="257" t="s">
        <v>296</v>
      </c>
      <c r="F23" s="257" t="s">
        <v>15</v>
      </c>
      <c r="G23" s="17"/>
    </row>
    <row r="24" spans="1:7" s="9" customFormat="1" ht="12.75">
      <c r="A24" s="12"/>
      <c r="C24" s="256" t="s">
        <v>147</v>
      </c>
      <c r="D24" s="256" t="s">
        <v>169</v>
      </c>
      <c r="E24" s="257" t="s">
        <v>297</v>
      </c>
      <c r="F24" s="257" t="s">
        <v>15</v>
      </c>
      <c r="G24" s="17"/>
    </row>
    <row r="25" spans="1:7" s="9" customFormat="1" ht="12.75">
      <c r="A25" s="12"/>
      <c r="C25" s="256" t="s">
        <v>148</v>
      </c>
      <c r="D25" s="256" t="s">
        <v>170</v>
      </c>
      <c r="E25" s="257" t="s">
        <v>298</v>
      </c>
      <c r="F25" s="257" t="s">
        <v>15</v>
      </c>
      <c r="G25" s="17"/>
    </row>
    <row r="26" spans="1:7" s="9" customFormat="1" ht="12.75">
      <c r="A26" s="12"/>
      <c r="C26" s="256" t="s">
        <v>149</v>
      </c>
      <c r="D26" s="256" t="s">
        <v>171</v>
      </c>
      <c r="E26" s="257" t="s">
        <v>299</v>
      </c>
      <c r="F26" s="257" t="s">
        <v>15</v>
      </c>
      <c r="G26" s="17"/>
    </row>
    <row r="27" spans="1:7" s="9" customFormat="1" ht="12.75">
      <c r="A27" s="12"/>
      <c r="C27" s="256" t="s">
        <v>150</v>
      </c>
      <c r="D27" s="256" t="s">
        <v>172</v>
      </c>
      <c r="E27" s="257" t="s">
        <v>300</v>
      </c>
      <c r="F27" s="257" t="s">
        <v>15</v>
      </c>
      <c r="G27" s="17"/>
    </row>
    <row r="28" spans="1:7" s="9" customFormat="1" ht="12.75">
      <c r="A28" s="12"/>
      <c r="C28" s="256" t="s">
        <v>151</v>
      </c>
      <c r="D28" s="256" t="s">
        <v>173</v>
      </c>
      <c r="E28" s="257" t="s">
        <v>301</v>
      </c>
      <c r="F28" s="257" t="s">
        <v>15</v>
      </c>
      <c r="G28" s="17"/>
    </row>
    <row r="29" spans="1:7" s="9" customFormat="1" ht="12.75">
      <c r="A29" s="12"/>
      <c r="C29" s="256" t="s">
        <v>152</v>
      </c>
      <c r="D29" s="256" t="s">
        <v>174</v>
      </c>
      <c r="E29" s="257" t="s">
        <v>302</v>
      </c>
      <c r="F29" s="257" t="s">
        <v>15</v>
      </c>
      <c r="G29" s="17"/>
    </row>
    <row r="30" spans="1:7" s="9" customFormat="1" ht="12.75">
      <c r="A30" s="12"/>
      <c r="C30" s="256" t="s">
        <v>181</v>
      </c>
      <c r="D30" s="256" t="s">
        <v>175</v>
      </c>
      <c r="E30" s="257" t="s">
        <v>303</v>
      </c>
      <c r="F30" s="257" t="s">
        <v>15</v>
      </c>
      <c r="G30" s="17"/>
    </row>
    <row r="31" spans="1:7" s="9" customFormat="1" ht="12.75">
      <c r="A31" s="12"/>
      <c r="C31" s="256" t="s">
        <v>182</v>
      </c>
      <c r="D31" s="256" t="s">
        <v>176</v>
      </c>
      <c r="E31" s="257" t="s">
        <v>304</v>
      </c>
      <c r="F31" s="257" t="s">
        <v>15</v>
      </c>
      <c r="G31" s="17"/>
    </row>
    <row r="32" spans="1:7" s="9" customFormat="1" ht="12.75">
      <c r="A32" s="12"/>
      <c r="C32" s="256" t="s">
        <v>183</v>
      </c>
      <c r="D32" s="256" t="s">
        <v>177</v>
      </c>
      <c r="E32" s="257" t="s">
        <v>305</v>
      </c>
      <c r="F32" s="257" t="s">
        <v>15</v>
      </c>
      <c r="G32" s="17"/>
    </row>
    <row r="33" spans="1:7" s="9" customFormat="1" ht="12.75">
      <c r="A33" s="12"/>
      <c r="C33" s="256" t="s">
        <v>184</v>
      </c>
      <c r="D33" s="256" t="s">
        <v>178</v>
      </c>
      <c r="E33" s="257" t="s">
        <v>306</v>
      </c>
      <c r="F33" s="257" t="s">
        <v>15</v>
      </c>
      <c r="G33" s="17"/>
    </row>
    <row r="34" spans="1:7" s="9" customFormat="1" ht="12.75">
      <c r="A34" s="12"/>
      <c r="C34" s="256" t="s">
        <v>185</v>
      </c>
      <c r="D34" s="256" t="s">
        <v>179</v>
      </c>
      <c r="E34" s="257" t="s">
        <v>307</v>
      </c>
      <c r="F34" s="257" t="s">
        <v>15</v>
      </c>
      <c r="G34" s="17"/>
    </row>
    <row r="35" spans="1:7" s="9" customFormat="1" ht="12.75">
      <c r="A35" s="12"/>
      <c r="C35" s="256" t="s">
        <v>186</v>
      </c>
      <c r="D35" s="256" t="s">
        <v>180</v>
      </c>
      <c r="E35" s="257" t="s">
        <v>308</v>
      </c>
      <c r="F35" s="257" t="s">
        <v>15</v>
      </c>
      <c r="G35" s="17"/>
    </row>
    <row r="36" spans="1:7" s="9" customFormat="1" ht="12.75">
      <c r="A36" s="12"/>
      <c r="C36" s="256" t="s">
        <v>187</v>
      </c>
      <c r="D36" s="256" t="s">
        <v>192</v>
      </c>
      <c r="E36" s="257" t="s">
        <v>309</v>
      </c>
      <c r="F36" s="257" t="s">
        <v>15</v>
      </c>
      <c r="G36" s="17"/>
    </row>
    <row r="37" spans="1:7" s="9" customFormat="1" ht="12.75">
      <c r="A37" s="12"/>
      <c r="C37" s="256" t="s">
        <v>188</v>
      </c>
      <c r="D37" s="256" t="s">
        <v>193</v>
      </c>
      <c r="E37" s="257" t="s">
        <v>310</v>
      </c>
      <c r="F37" s="257" t="s">
        <v>15</v>
      </c>
      <c r="G37" s="17"/>
    </row>
    <row r="38" spans="1:7" s="9" customFormat="1" ht="12.75">
      <c r="A38" s="12"/>
      <c r="C38" s="256" t="s">
        <v>189</v>
      </c>
      <c r="D38" s="256" t="s">
        <v>194</v>
      </c>
      <c r="E38" s="257" t="s">
        <v>311</v>
      </c>
      <c r="F38" s="257" t="s">
        <v>15</v>
      </c>
      <c r="G38" s="17"/>
    </row>
    <row r="39" spans="1:7" s="9" customFormat="1" ht="12.75">
      <c r="A39" s="12"/>
      <c r="C39" s="256" t="s">
        <v>190</v>
      </c>
      <c r="D39" s="256" t="s">
        <v>195</v>
      </c>
      <c r="E39" s="257" t="s">
        <v>312</v>
      </c>
      <c r="F39" s="257" t="s">
        <v>15</v>
      </c>
      <c r="G39" s="17"/>
    </row>
    <row r="40" spans="1:7" s="9" customFormat="1" ht="12.75">
      <c r="A40" s="12"/>
      <c r="C40" s="256" t="s">
        <v>191</v>
      </c>
      <c r="D40" s="256" t="s">
        <v>196</v>
      </c>
      <c r="E40" s="257" t="s">
        <v>313</v>
      </c>
      <c r="F40" s="257" t="s">
        <v>15</v>
      </c>
      <c r="G40" s="17"/>
    </row>
    <row r="41" spans="1:7" s="9" customFormat="1" ht="12.75">
      <c r="A41" s="12"/>
      <c r="C41" s="256" t="s">
        <v>212</v>
      </c>
      <c r="D41" s="256" t="s">
        <v>197</v>
      </c>
      <c r="E41" s="257" t="s">
        <v>314</v>
      </c>
      <c r="F41" s="257" t="s">
        <v>15</v>
      </c>
      <c r="G41" s="17"/>
    </row>
    <row r="42" spans="1:7" s="9" customFormat="1" ht="12.75">
      <c r="A42" s="12"/>
      <c r="C42" s="258" t="s">
        <v>1</v>
      </c>
      <c r="D42" s="258" t="s">
        <v>1</v>
      </c>
      <c r="E42" s="259" t="s">
        <v>315</v>
      </c>
      <c r="F42" s="260">
        <f>SUM(F8:F41)</f>
        <v>0</v>
      </c>
      <c r="G42" s="17"/>
    </row>
    <row r="43" spans="1:11" s="9" customFormat="1" ht="12.75">
      <c r="A43" s="12"/>
      <c r="C43" s="14"/>
      <c r="D43" s="14"/>
      <c r="E43" s="37"/>
      <c r="F43" s="39"/>
      <c r="G43" s="19"/>
      <c r="H43" s="19"/>
      <c r="I43" s="14"/>
      <c r="J43" s="18"/>
      <c r="K43" s="17"/>
    </row>
    <row r="44" spans="1:11" s="9" customFormat="1" ht="12.75">
      <c r="A44" s="12"/>
      <c r="C44" s="14"/>
      <c r="D44" s="14"/>
      <c r="E44" s="37"/>
      <c r="F44" s="39"/>
      <c r="G44" s="19"/>
      <c r="H44" s="19"/>
      <c r="I44" s="14"/>
      <c r="J44" s="18"/>
      <c r="K44" s="17"/>
    </row>
    <row r="45" spans="1:18" s="9" customFormat="1" ht="12.75">
      <c r="A45" s="15">
        <v>1.02</v>
      </c>
      <c r="B45" s="41"/>
      <c r="C45" s="15" t="s">
        <v>316</v>
      </c>
      <c r="I45" s="10"/>
      <c r="J45" s="10"/>
      <c r="K45" s="11"/>
      <c r="L45" s="11"/>
      <c r="N45" s="12"/>
      <c r="O45" s="12"/>
      <c r="P45" s="13"/>
      <c r="Q45" s="12"/>
      <c r="R45" s="12"/>
    </row>
    <row r="46" spans="1:12" s="9" customFormat="1" ht="12.75">
      <c r="A46" s="12"/>
      <c r="C46" s="122"/>
      <c r="E46" s="15"/>
      <c r="G46" s="10"/>
      <c r="H46" s="10"/>
      <c r="I46" s="11"/>
      <c r="J46" s="11"/>
      <c r="K46" s="17"/>
      <c r="L46" s="12"/>
    </row>
    <row r="47" spans="1:18" s="9" customFormat="1" ht="12.75">
      <c r="A47" s="15"/>
      <c r="B47" s="41"/>
      <c r="C47" s="34"/>
      <c r="I47" s="10"/>
      <c r="J47" s="10"/>
      <c r="K47" s="11"/>
      <c r="L47" s="11"/>
      <c r="N47" s="12"/>
      <c r="O47" s="12"/>
      <c r="P47" s="13"/>
      <c r="Q47" s="12"/>
      <c r="R47" s="12"/>
    </row>
    <row r="48" spans="1:5" s="9" customFormat="1" ht="12.75">
      <c r="A48" s="12"/>
      <c r="C48" s="74" t="s">
        <v>245</v>
      </c>
      <c r="D48" s="75" t="s">
        <v>246</v>
      </c>
      <c r="E48" s="8" t="s">
        <v>1</v>
      </c>
    </row>
    <row r="49" spans="1:5" s="9" customFormat="1" ht="12.75">
      <c r="A49" s="12"/>
      <c r="C49" s="256" t="s">
        <v>130</v>
      </c>
      <c r="D49" s="256" t="s">
        <v>276</v>
      </c>
      <c r="E49" s="261">
        <v>785.4</v>
      </c>
    </row>
    <row r="50" spans="1:5" s="9" customFormat="1" ht="12.75">
      <c r="A50" s="12"/>
      <c r="C50" s="256" t="s">
        <v>131</v>
      </c>
      <c r="D50" s="256" t="s">
        <v>278</v>
      </c>
      <c r="E50" s="261">
        <v>148</v>
      </c>
    </row>
    <row r="51" spans="1:5" s="9" customFormat="1" ht="12.75">
      <c r="A51" s="12"/>
      <c r="C51" s="256" t="s">
        <v>132</v>
      </c>
      <c r="D51" s="256" t="s">
        <v>155</v>
      </c>
      <c r="E51" s="261">
        <v>83.1</v>
      </c>
    </row>
    <row r="52" spans="1:5" s="9" customFormat="1" ht="12.75">
      <c r="A52" s="12"/>
      <c r="C52" s="256" t="s">
        <v>133</v>
      </c>
      <c r="D52" s="256" t="s">
        <v>156</v>
      </c>
      <c r="E52" s="261">
        <v>29.5</v>
      </c>
    </row>
    <row r="53" spans="1:5" s="9" customFormat="1" ht="12.75">
      <c r="A53" s="12"/>
      <c r="C53" s="256" t="s">
        <v>134</v>
      </c>
      <c r="D53" s="256" t="s">
        <v>211</v>
      </c>
      <c r="E53" s="261">
        <v>76.2</v>
      </c>
    </row>
    <row r="54" spans="1:5" s="9" customFormat="1" ht="12.75">
      <c r="A54" s="12"/>
      <c r="C54" s="256" t="s">
        <v>135</v>
      </c>
      <c r="D54" s="256" t="s">
        <v>157</v>
      </c>
      <c r="E54" s="261">
        <v>123.9</v>
      </c>
    </row>
    <row r="55" spans="1:5" s="9" customFormat="1" ht="12.75">
      <c r="A55" s="12"/>
      <c r="C55" s="256" t="s">
        <v>136</v>
      </c>
      <c r="D55" s="256" t="s">
        <v>158</v>
      </c>
      <c r="E55" s="261">
        <v>63.3</v>
      </c>
    </row>
    <row r="56" spans="1:5" s="9" customFormat="1" ht="12.75">
      <c r="A56" s="12"/>
      <c r="C56" s="256" t="s">
        <v>137</v>
      </c>
      <c r="D56" s="256" t="s">
        <v>284</v>
      </c>
      <c r="E56" s="261">
        <v>79.3</v>
      </c>
    </row>
    <row r="57" spans="1:5" s="9" customFormat="1" ht="12.75">
      <c r="A57" s="12"/>
      <c r="C57" s="256" t="s">
        <v>138</v>
      </c>
      <c r="D57" s="256" t="s">
        <v>286</v>
      </c>
      <c r="E57" s="261">
        <v>92.7</v>
      </c>
    </row>
    <row r="58" spans="1:5" s="9" customFormat="1" ht="12.75">
      <c r="A58" s="12"/>
      <c r="C58" s="256" t="s">
        <v>139</v>
      </c>
      <c r="D58" s="256" t="s">
        <v>288</v>
      </c>
      <c r="E58" s="261">
        <v>62.6</v>
      </c>
    </row>
    <row r="59" spans="1:5" s="9" customFormat="1" ht="12.75">
      <c r="A59" s="12"/>
      <c r="C59" s="256" t="s">
        <v>140</v>
      </c>
      <c r="D59" s="256" t="s">
        <v>162</v>
      </c>
      <c r="E59" s="261">
        <v>72.8</v>
      </c>
    </row>
    <row r="60" spans="1:5" s="9" customFormat="1" ht="12.75">
      <c r="A60" s="12"/>
      <c r="C60" s="256" t="s">
        <v>141</v>
      </c>
      <c r="D60" s="256" t="s">
        <v>163</v>
      </c>
      <c r="E60" s="261">
        <v>46</v>
      </c>
    </row>
    <row r="61" spans="1:5" s="9" customFormat="1" ht="12.75">
      <c r="A61" s="12"/>
      <c r="C61" s="256" t="s">
        <v>142</v>
      </c>
      <c r="D61" s="256" t="s">
        <v>164</v>
      </c>
      <c r="E61" s="261">
        <v>91.1</v>
      </c>
    </row>
    <row r="62" spans="1:5" s="9" customFormat="1" ht="12.75">
      <c r="A62" s="12"/>
      <c r="C62" s="256" t="s">
        <v>143</v>
      </c>
      <c r="D62" s="256" t="s">
        <v>165</v>
      </c>
      <c r="E62" s="261">
        <v>35.2</v>
      </c>
    </row>
    <row r="63" spans="1:5" s="9" customFormat="1" ht="12.75">
      <c r="A63" s="12"/>
      <c r="C63" s="256" t="s">
        <v>144</v>
      </c>
      <c r="D63" s="256" t="s">
        <v>166</v>
      </c>
      <c r="E63" s="261">
        <v>83.4</v>
      </c>
    </row>
    <row r="64" spans="1:5" s="9" customFormat="1" ht="12.75">
      <c r="A64" s="12"/>
      <c r="C64" s="256" t="s">
        <v>145</v>
      </c>
      <c r="D64" s="256" t="s">
        <v>167</v>
      </c>
      <c r="E64" s="261">
        <v>93.30000000000001</v>
      </c>
    </row>
    <row r="65" spans="1:5" s="9" customFormat="1" ht="12.75">
      <c r="A65" s="12"/>
      <c r="C65" s="256" t="s">
        <v>146</v>
      </c>
      <c r="D65" s="256" t="s">
        <v>168</v>
      </c>
      <c r="E65" s="261">
        <v>91</v>
      </c>
    </row>
    <row r="66" spans="1:5" s="9" customFormat="1" ht="12.75">
      <c r="A66" s="12"/>
      <c r="C66" s="256" t="s">
        <v>147</v>
      </c>
      <c r="D66" s="256" t="s">
        <v>169</v>
      </c>
      <c r="E66" s="261">
        <v>62.599999999999994</v>
      </c>
    </row>
    <row r="67" spans="1:5" s="9" customFormat="1" ht="12.75">
      <c r="A67" s="12"/>
      <c r="C67" s="256" t="s">
        <v>148</v>
      </c>
      <c r="D67" s="256" t="s">
        <v>170</v>
      </c>
      <c r="E67" s="261">
        <v>123.3</v>
      </c>
    </row>
    <row r="68" spans="1:5" s="9" customFormat="1" ht="12.75">
      <c r="A68" s="12"/>
      <c r="C68" s="256" t="s">
        <v>149</v>
      </c>
      <c r="D68" s="256" t="s">
        <v>171</v>
      </c>
      <c r="E68" s="261">
        <v>98.2</v>
      </c>
    </row>
    <row r="69" spans="1:5" s="9" customFormat="1" ht="12.75">
      <c r="A69" s="12"/>
      <c r="C69" s="256" t="s">
        <v>150</v>
      </c>
      <c r="D69" s="256" t="s">
        <v>172</v>
      </c>
      <c r="E69" s="261">
        <v>53.900000000000006</v>
      </c>
    </row>
    <row r="70" spans="1:5" s="9" customFormat="1" ht="12.75">
      <c r="A70" s="12"/>
      <c r="C70" s="256" t="s">
        <v>151</v>
      </c>
      <c r="D70" s="256" t="s">
        <v>173</v>
      </c>
      <c r="E70" s="261">
        <v>67.4</v>
      </c>
    </row>
    <row r="71" spans="1:5" s="9" customFormat="1" ht="12.75">
      <c r="A71" s="12"/>
      <c r="C71" s="256" t="s">
        <v>152</v>
      </c>
      <c r="D71" s="256" t="s">
        <v>174</v>
      </c>
      <c r="E71" s="261">
        <v>56.4</v>
      </c>
    </row>
    <row r="72" spans="1:5" s="9" customFormat="1" ht="12.75">
      <c r="A72" s="12"/>
      <c r="C72" s="256" t="s">
        <v>181</v>
      </c>
      <c r="D72" s="256" t="s">
        <v>175</v>
      </c>
      <c r="E72" s="261">
        <v>125.69999999999999</v>
      </c>
    </row>
    <row r="73" spans="1:5" s="9" customFormat="1" ht="12.75">
      <c r="A73" s="12"/>
      <c r="C73" s="256" t="s">
        <v>182</v>
      </c>
      <c r="D73" s="256" t="s">
        <v>176</v>
      </c>
      <c r="E73" s="261">
        <v>53.1</v>
      </c>
    </row>
    <row r="74" spans="1:5" s="9" customFormat="1" ht="12.75">
      <c r="A74" s="12"/>
      <c r="C74" s="256" t="s">
        <v>183</v>
      </c>
      <c r="D74" s="256" t="s">
        <v>177</v>
      </c>
      <c r="E74" s="261">
        <v>70.9</v>
      </c>
    </row>
    <row r="75" spans="1:5" s="9" customFormat="1" ht="12.75">
      <c r="A75" s="12"/>
      <c r="C75" s="256" t="s">
        <v>184</v>
      </c>
      <c r="D75" s="256" t="s">
        <v>178</v>
      </c>
      <c r="E75" s="261">
        <v>93.8</v>
      </c>
    </row>
    <row r="76" spans="1:5" s="9" customFormat="1" ht="12.75">
      <c r="A76" s="12"/>
      <c r="C76" s="256" t="s">
        <v>185</v>
      </c>
      <c r="D76" s="256" t="s">
        <v>179</v>
      </c>
      <c r="E76" s="261">
        <v>101.1</v>
      </c>
    </row>
    <row r="77" spans="1:5" s="9" customFormat="1" ht="12.75">
      <c r="A77" s="12"/>
      <c r="C77" s="256" t="s">
        <v>186</v>
      </c>
      <c r="D77" s="256" t="s">
        <v>180</v>
      </c>
      <c r="E77" s="261">
        <v>91.4</v>
      </c>
    </row>
    <row r="78" spans="1:5" s="9" customFormat="1" ht="12.75">
      <c r="A78" s="12"/>
      <c r="C78" s="256" t="s">
        <v>187</v>
      </c>
      <c r="D78" s="256" t="s">
        <v>192</v>
      </c>
      <c r="E78" s="261">
        <v>43.9</v>
      </c>
    </row>
    <row r="79" spans="1:5" s="9" customFormat="1" ht="12.75">
      <c r="A79" s="12"/>
      <c r="C79" s="256" t="s">
        <v>188</v>
      </c>
      <c r="D79" s="256" t="s">
        <v>193</v>
      </c>
      <c r="E79" s="261">
        <v>72.5</v>
      </c>
    </row>
    <row r="80" spans="1:5" s="9" customFormat="1" ht="12.75">
      <c r="A80" s="12"/>
      <c r="C80" s="256" t="s">
        <v>189</v>
      </c>
      <c r="D80" s="256" t="s">
        <v>194</v>
      </c>
      <c r="E80" s="261">
        <v>44.5</v>
      </c>
    </row>
    <row r="81" spans="1:5" s="9" customFormat="1" ht="12.75">
      <c r="A81" s="12"/>
      <c r="C81" s="256" t="s">
        <v>190</v>
      </c>
      <c r="D81" s="256" t="s">
        <v>195</v>
      </c>
      <c r="E81" s="261">
        <v>74.9</v>
      </c>
    </row>
    <row r="82" spans="1:5" s="9" customFormat="1" ht="12.75">
      <c r="A82" s="12"/>
      <c r="C82" s="256" t="s">
        <v>191</v>
      </c>
      <c r="D82" s="256" t="s">
        <v>196</v>
      </c>
      <c r="E82" s="261">
        <v>117.19999999999999</v>
      </c>
    </row>
    <row r="83" spans="1:5" s="9" customFormat="1" ht="12.75">
      <c r="A83" s="12"/>
      <c r="C83" s="256" t="s">
        <v>212</v>
      </c>
      <c r="D83" s="256" t="s">
        <v>197</v>
      </c>
      <c r="E83" s="261">
        <v>159.89999999999998</v>
      </c>
    </row>
    <row r="84" spans="1:26" s="9" customFormat="1" ht="12.75">
      <c r="A84" s="12"/>
      <c r="C84" s="258" t="s">
        <v>1</v>
      </c>
      <c r="D84" s="258" t="s">
        <v>1</v>
      </c>
      <c r="E84" s="262">
        <f>SUM(E49:E83)</f>
        <v>3567.5000000000005</v>
      </c>
      <c r="G84" s="174"/>
      <c r="Q84" s="226"/>
      <c r="R84" s="226"/>
      <c r="S84" s="226"/>
      <c r="T84" s="226"/>
      <c r="U84" s="226"/>
      <c r="V84" s="226"/>
      <c r="W84" s="226"/>
      <c r="X84" s="226"/>
      <c r="Y84" s="226"/>
      <c r="Z84" s="226"/>
    </row>
    <row r="85" spans="1:26" s="9" customFormat="1" ht="12.75">
      <c r="A85" s="12"/>
      <c r="C85" s="14"/>
      <c r="D85" s="14"/>
      <c r="E85" s="37"/>
      <c r="F85" s="39"/>
      <c r="G85" s="19"/>
      <c r="H85" s="19"/>
      <c r="I85" s="14"/>
      <c r="J85" s="18"/>
      <c r="K85" s="17"/>
      <c r="Q85" s="226"/>
      <c r="R85" s="226"/>
      <c r="S85" s="226"/>
      <c r="T85" s="226"/>
      <c r="U85" s="226"/>
      <c r="V85" s="226"/>
      <c r="W85" s="226"/>
      <c r="X85" s="226"/>
      <c r="Y85" s="226"/>
      <c r="Z85" s="226"/>
    </row>
    <row r="86" spans="1:26" s="9" customFormat="1" ht="12.75">
      <c r="A86" s="15">
        <v>1.03</v>
      </c>
      <c r="B86" s="41"/>
      <c r="C86" s="15" t="s">
        <v>317</v>
      </c>
      <c r="I86" s="10"/>
      <c r="J86" s="10"/>
      <c r="K86" s="11"/>
      <c r="L86" s="11"/>
      <c r="N86" s="12"/>
      <c r="O86" s="12"/>
      <c r="P86" s="13"/>
      <c r="Q86" s="227"/>
      <c r="R86" s="227"/>
      <c r="S86" s="226"/>
      <c r="T86" s="226"/>
      <c r="U86" s="226"/>
      <c r="V86" s="226"/>
      <c r="W86" s="226"/>
      <c r="X86" s="226"/>
      <c r="Y86" s="226"/>
      <c r="Z86" s="226"/>
    </row>
    <row r="87" spans="1:26" s="9" customFormat="1" ht="12.75">
      <c r="A87" s="15"/>
      <c r="B87" s="41"/>
      <c r="C87" s="15"/>
      <c r="I87" s="10"/>
      <c r="J87" s="10"/>
      <c r="K87" s="11"/>
      <c r="L87" s="11"/>
      <c r="N87" s="12"/>
      <c r="O87" s="12"/>
      <c r="P87" s="13"/>
      <c r="Q87" s="227"/>
      <c r="R87" s="227"/>
      <c r="S87" s="226"/>
      <c r="T87" s="226"/>
      <c r="U87" s="226"/>
      <c r="V87" s="226"/>
      <c r="W87" s="226"/>
      <c r="X87" s="226"/>
      <c r="Y87" s="226"/>
      <c r="Z87" s="226"/>
    </row>
    <row r="88" spans="1:26" s="9" customFormat="1" ht="12.75">
      <c r="A88" s="15"/>
      <c r="B88" s="41"/>
      <c r="C88" s="35" t="s">
        <v>318</v>
      </c>
      <c r="I88" s="10"/>
      <c r="J88" s="10"/>
      <c r="K88" s="11"/>
      <c r="L88" s="11"/>
      <c r="N88" s="12"/>
      <c r="O88" s="12"/>
      <c r="P88" s="13"/>
      <c r="Q88" s="227"/>
      <c r="R88" s="227"/>
      <c r="S88" s="226"/>
      <c r="T88" s="226"/>
      <c r="U88" s="226"/>
      <c r="V88" s="226"/>
      <c r="W88" s="226"/>
      <c r="X88" s="226"/>
      <c r="Y88" s="226"/>
      <c r="Z88" s="226"/>
    </row>
    <row r="89" spans="1:26" s="9" customFormat="1" ht="12.75">
      <c r="A89" s="15"/>
      <c r="B89" s="41"/>
      <c r="C89" s="35" t="s">
        <v>319</v>
      </c>
      <c r="I89" s="10"/>
      <c r="J89" s="10"/>
      <c r="K89" s="11"/>
      <c r="L89" s="11"/>
      <c r="N89" s="12"/>
      <c r="O89" s="12"/>
      <c r="P89" s="13"/>
      <c r="Q89" s="227"/>
      <c r="R89" s="227"/>
      <c r="S89" s="226"/>
      <c r="T89" s="226"/>
      <c r="U89" s="226"/>
      <c r="V89" s="226"/>
      <c r="W89" s="226"/>
      <c r="X89" s="226"/>
      <c r="Y89" s="226"/>
      <c r="Z89" s="226"/>
    </row>
    <row r="90" spans="1:26" s="9" customFormat="1" ht="12.75">
      <c r="A90" s="15"/>
      <c r="B90" s="41"/>
      <c r="C90" s="15"/>
      <c r="I90" s="10"/>
      <c r="J90" s="10"/>
      <c r="K90" s="11"/>
      <c r="L90" s="11"/>
      <c r="N90" s="12"/>
      <c r="O90" s="12"/>
      <c r="P90" s="13"/>
      <c r="Q90" s="227"/>
      <c r="R90" s="227"/>
      <c r="S90" s="226"/>
      <c r="T90" s="226"/>
      <c r="U90" s="226"/>
      <c r="V90" s="226"/>
      <c r="W90" s="226"/>
      <c r="X90" s="226"/>
      <c r="Y90" s="226"/>
      <c r="Z90" s="226"/>
    </row>
    <row r="91" spans="1:32" s="20" customFormat="1" ht="14.25">
      <c r="A91" s="22"/>
      <c r="C91" s="22" t="s">
        <v>320</v>
      </c>
      <c r="E91" s="23"/>
      <c r="F91" s="73"/>
      <c r="G91" s="73"/>
      <c r="H91" s="73"/>
      <c r="I91" s="21"/>
      <c r="K91" s="73"/>
      <c r="L91" s="73"/>
      <c r="M91" s="73"/>
      <c r="N91" s="21"/>
      <c r="P91" s="73"/>
      <c r="Q91" s="228"/>
      <c r="R91" s="229"/>
      <c r="S91" s="230"/>
      <c r="T91" s="231"/>
      <c r="U91" s="231"/>
      <c r="V91" s="231"/>
      <c r="W91" s="229"/>
      <c r="X91" s="226"/>
      <c r="Y91" s="226"/>
      <c r="Z91" s="232"/>
      <c r="AA91" s="14"/>
      <c r="AB91" s="14"/>
      <c r="AC91" s="14"/>
      <c r="AD91" s="14"/>
      <c r="AE91" s="14"/>
      <c r="AF91" s="14"/>
    </row>
    <row r="92" spans="1:29" s="20" customFormat="1" ht="12.75">
      <c r="A92" s="22"/>
      <c r="F92" s="240" t="s">
        <v>321</v>
      </c>
      <c r="G92" s="241"/>
      <c r="H92" s="241"/>
      <c r="I92" s="241"/>
      <c r="J92" s="242"/>
      <c r="K92" s="73"/>
      <c r="L92" s="73"/>
      <c r="M92" s="73"/>
      <c r="N92" s="21"/>
      <c r="P92" s="73"/>
      <c r="Q92" s="233"/>
      <c r="R92" s="234"/>
      <c r="S92" s="229"/>
      <c r="T92" s="229"/>
      <c r="U92" s="226"/>
      <c r="V92" s="234"/>
      <c r="W92" s="229"/>
      <c r="X92" s="229"/>
      <c r="Y92" s="226"/>
      <c r="Z92" s="232"/>
      <c r="AA92" s="14"/>
      <c r="AB92" s="14"/>
      <c r="AC92" s="14"/>
    </row>
    <row r="93" spans="3:26" ht="12.75">
      <c r="C93" s="74" t="s">
        <v>245</v>
      </c>
      <c r="D93" s="75" t="s">
        <v>323</v>
      </c>
      <c r="E93" s="8" t="s">
        <v>322</v>
      </c>
      <c r="F93" s="8">
        <v>2010</v>
      </c>
      <c r="G93" s="8">
        <v>2011</v>
      </c>
      <c r="H93" s="8">
        <v>2012</v>
      </c>
      <c r="I93" s="8">
        <v>2013</v>
      </c>
      <c r="J93" s="8">
        <v>2014</v>
      </c>
      <c r="K93" s="14"/>
      <c r="L93" s="14"/>
      <c r="M93" s="14"/>
      <c r="N93" s="14"/>
      <c r="O93" s="14"/>
      <c r="P93" s="27"/>
      <c r="Q93" s="235"/>
      <c r="R93" s="236"/>
      <c r="S93" s="236"/>
      <c r="T93" s="236"/>
      <c r="U93" s="236"/>
      <c r="V93" s="236"/>
      <c r="W93" s="236"/>
      <c r="X93" s="236"/>
      <c r="Y93" s="236"/>
      <c r="Z93" s="235"/>
    </row>
    <row r="94" spans="1:26" s="14" customFormat="1" ht="12.75">
      <c r="A94" s="18"/>
      <c r="C94" s="28" t="str">
        <f>Masterfiles!C7</f>
        <v>D01</v>
      </c>
      <c r="D94" s="28" t="str">
        <f>Masterfiles!D7</f>
        <v>Chişinǎu</v>
      </c>
      <c r="E94" s="38" t="s">
        <v>277</v>
      </c>
      <c r="F94" s="207" t="s">
        <v>15</v>
      </c>
      <c r="G94" s="207" t="s">
        <v>15</v>
      </c>
      <c r="H94" s="207" t="s">
        <v>15</v>
      </c>
      <c r="I94" s="207" t="s">
        <v>15</v>
      </c>
      <c r="J94" s="207" t="s">
        <v>15</v>
      </c>
      <c r="P94" s="29"/>
      <c r="Q94" s="232"/>
      <c r="R94" s="226"/>
      <c r="S94" s="226"/>
      <c r="T94" s="226"/>
      <c r="U94" s="226"/>
      <c r="V94" s="226"/>
      <c r="W94" s="226"/>
      <c r="X94" s="226"/>
      <c r="Y94" s="226"/>
      <c r="Z94" s="232"/>
    </row>
    <row r="95" spans="1:26" s="14" customFormat="1" ht="12.75">
      <c r="A95" s="18"/>
      <c r="C95" s="28" t="str">
        <f>Masterfiles!C8</f>
        <v>D02</v>
      </c>
      <c r="D95" s="28" t="str">
        <f>Masterfiles!D8</f>
        <v>Bǎlţi</v>
      </c>
      <c r="E95" s="38" t="s">
        <v>277</v>
      </c>
      <c r="F95" s="207" t="s">
        <v>15</v>
      </c>
      <c r="G95" s="207" t="s">
        <v>15</v>
      </c>
      <c r="H95" s="207" t="s">
        <v>15</v>
      </c>
      <c r="I95" s="207" t="s">
        <v>15</v>
      </c>
      <c r="J95" s="207" t="s">
        <v>15</v>
      </c>
      <c r="P95" s="29"/>
      <c r="Q95" s="232"/>
      <c r="R95" s="232"/>
      <c r="S95" s="232"/>
      <c r="T95" s="232"/>
      <c r="U95" s="232"/>
      <c r="V95" s="232"/>
      <c r="W95" s="232"/>
      <c r="X95" s="232"/>
      <c r="Y95" s="232"/>
      <c r="Z95" s="232"/>
    </row>
    <row r="96" spans="1:26" s="14" customFormat="1" ht="12.75">
      <c r="A96" s="18"/>
      <c r="C96" s="28" t="str">
        <f>Masterfiles!C9</f>
        <v>D03</v>
      </c>
      <c r="D96" s="28" t="str">
        <f>Masterfiles!D9</f>
        <v>Anenii Noi</v>
      </c>
      <c r="E96" s="38" t="s">
        <v>277</v>
      </c>
      <c r="F96" s="207" t="s">
        <v>15</v>
      </c>
      <c r="G96" s="207" t="s">
        <v>15</v>
      </c>
      <c r="H96" s="207" t="s">
        <v>15</v>
      </c>
      <c r="I96" s="207" t="s">
        <v>15</v>
      </c>
      <c r="J96" s="207" t="s">
        <v>15</v>
      </c>
      <c r="P96" s="29"/>
      <c r="Q96" s="232"/>
      <c r="R96" s="232"/>
      <c r="S96" s="232"/>
      <c r="T96" s="232"/>
      <c r="U96" s="232"/>
      <c r="V96" s="232"/>
      <c r="W96" s="232"/>
      <c r="X96" s="232"/>
      <c r="Y96" s="232"/>
      <c r="Z96" s="232"/>
    </row>
    <row r="97" spans="1:26" s="14" customFormat="1" ht="12.75">
      <c r="A97" s="18"/>
      <c r="C97" s="28" t="str">
        <f>Masterfiles!C10</f>
        <v>D04</v>
      </c>
      <c r="D97" s="28" t="str">
        <f>Masterfiles!D10</f>
        <v>Basarabeasca</v>
      </c>
      <c r="E97" s="38" t="s">
        <v>277</v>
      </c>
      <c r="F97" s="207" t="s">
        <v>15</v>
      </c>
      <c r="G97" s="207" t="s">
        <v>15</v>
      </c>
      <c r="H97" s="207" t="s">
        <v>15</v>
      </c>
      <c r="I97" s="207" t="s">
        <v>15</v>
      </c>
      <c r="J97" s="207" t="s">
        <v>15</v>
      </c>
      <c r="P97" s="29"/>
      <c r="Q97" s="232"/>
      <c r="R97" s="232"/>
      <c r="S97" s="232"/>
      <c r="T97" s="232"/>
      <c r="U97" s="232"/>
      <c r="V97" s="232"/>
      <c r="W97" s="232"/>
      <c r="X97" s="232"/>
      <c r="Y97" s="232"/>
      <c r="Z97" s="232"/>
    </row>
    <row r="98" spans="1:16" s="14" customFormat="1" ht="12.75">
      <c r="A98" s="18"/>
      <c r="C98" s="28" t="str">
        <f>Masterfiles!C12</f>
        <v>D06</v>
      </c>
      <c r="D98" s="28" t="str">
        <f>Masterfiles!D12</f>
        <v>Cahul</v>
      </c>
      <c r="E98" s="38" t="s">
        <v>277</v>
      </c>
      <c r="F98" s="207" t="s">
        <v>15</v>
      </c>
      <c r="G98" s="207" t="s">
        <v>15</v>
      </c>
      <c r="H98" s="207" t="s">
        <v>15</v>
      </c>
      <c r="I98" s="207" t="s">
        <v>15</v>
      </c>
      <c r="J98" s="207" t="s">
        <v>15</v>
      </c>
      <c r="P98" s="29"/>
    </row>
    <row r="99" spans="1:16" s="14" customFormat="1" ht="12.75">
      <c r="A99" s="18"/>
      <c r="C99" s="28" t="str">
        <f>Masterfiles!C13</f>
        <v>D07</v>
      </c>
      <c r="D99" s="28" t="str">
        <f>Masterfiles!D13</f>
        <v>Cantemir</v>
      </c>
      <c r="E99" s="38" t="s">
        <v>277</v>
      </c>
      <c r="F99" s="207" t="s">
        <v>15</v>
      </c>
      <c r="G99" s="207" t="s">
        <v>15</v>
      </c>
      <c r="H99" s="207" t="s">
        <v>15</v>
      </c>
      <c r="I99" s="207" t="s">
        <v>15</v>
      </c>
      <c r="J99" s="207" t="s">
        <v>15</v>
      </c>
      <c r="P99" s="29"/>
    </row>
    <row r="100" spans="1:16" s="14" customFormat="1" ht="12.75">
      <c r="A100" s="18"/>
      <c r="C100" s="28" t="str">
        <f>Masterfiles!C14</f>
        <v>D08</v>
      </c>
      <c r="D100" s="28" t="str">
        <f>Masterfiles!D14</f>
        <v>Cǎlǎraşi</v>
      </c>
      <c r="E100" s="38" t="s">
        <v>277</v>
      </c>
      <c r="F100" s="207" t="s">
        <v>15</v>
      </c>
      <c r="G100" s="207" t="s">
        <v>15</v>
      </c>
      <c r="H100" s="207" t="s">
        <v>15</v>
      </c>
      <c r="I100" s="207" t="s">
        <v>15</v>
      </c>
      <c r="J100" s="207" t="s">
        <v>15</v>
      </c>
      <c r="P100" s="29"/>
    </row>
    <row r="101" spans="1:16" s="14" customFormat="1" ht="12.75">
      <c r="A101" s="18"/>
      <c r="C101" s="28" t="str">
        <f>Masterfiles!C15</f>
        <v>D09</v>
      </c>
      <c r="D101" s="28" t="str">
        <f>Masterfiles!D15</f>
        <v>Cǎuşeni</v>
      </c>
      <c r="E101" s="38" t="s">
        <v>277</v>
      </c>
      <c r="F101" s="207" t="s">
        <v>15</v>
      </c>
      <c r="G101" s="207" t="s">
        <v>15</v>
      </c>
      <c r="H101" s="207" t="s">
        <v>15</v>
      </c>
      <c r="I101" s="207" t="s">
        <v>15</v>
      </c>
      <c r="J101" s="207" t="s">
        <v>15</v>
      </c>
      <c r="P101" s="29"/>
    </row>
    <row r="102" spans="1:16" s="14" customFormat="1" ht="12.75">
      <c r="A102" s="18"/>
      <c r="C102" s="28" t="str">
        <f>Masterfiles!C16</f>
        <v>D10</v>
      </c>
      <c r="D102" s="28" t="str">
        <f>Masterfiles!D16</f>
        <v>Cimişlia</v>
      </c>
      <c r="E102" s="38" t="s">
        <v>277</v>
      </c>
      <c r="F102" s="207" t="s">
        <v>15</v>
      </c>
      <c r="G102" s="207" t="s">
        <v>15</v>
      </c>
      <c r="H102" s="207" t="s">
        <v>15</v>
      </c>
      <c r="I102" s="207" t="s">
        <v>15</v>
      </c>
      <c r="J102" s="207" t="s">
        <v>15</v>
      </c>
      <c r="P102" s="29"/>
    </row>
    <row r="103" spans="1:16" s="14" customFormat="1" ht="12.75">
      <c r="A103" s="18"/>
      <c r="C103" s="28" t="str">
        <f>Masterfiles!C17</f>
        <v>D11</v>
      </c>
      <c r="D103" s="28" t="str">
        <f>Masterfiles!D17</f>
        <v>Criuleni</v>
      </c>
      <c r="E103" s="38" t="s">
        <v>277</v>
      </c>
      <c r="F103" s="207" t="s">
        <v>15</v>
      </c>
      <c r="G103" s="207" t="s">
        <v>15</v>
      </c>
      <c r="H103" s="207" t="s">
        <v>15</v>
      </c>
      <c r="I103" s="207" t="s">
        <v>15</v>
      </c>
      <c r="J103" s="207" t="s">
        <v>15</v>
      </c>
      <c r="P103" s="29"/>
    </row>
    <row r="104" spans="1:16" s="14" customFormat="1" ht="12.75">
      <c r="A104" s="18"/>
      <c r="C104" s="28" t="str">
        <f>Masterfiles!C18</f>
        <v>D12</v>
      </c>
      <c r="D104" s="28" t="str">
        <f>Masterfiles!D18</f>
        <v>Donduşeni</v>
      </c>
      <c r="E104" s="38" t="s">
        <v>277</v>
      </c>
      <c r="F104" s="207" t="s">
        <v>15</v>
      </c>
      <c r="G104" s="207" t="s">
        <v>15</v>
      </c>
      <c r="H104" s="207" t="s">
        <v>15</v>
      </c>
      <c r="I104" s="207" t="s">
        <v>15</v>
      </c>
      <c r="J104" s="207" t="s">
        <v>15</v>
      </c>
      <c r="P104" s="29"/>
    </row>
    <row r="105" spans="1:16" s="14" customFormat="1" ht="12.75">
      <c r="A105" s="18"/>
      <c r="C105" s="28" t="str">
        <f>Masterfiles!C19</f>
        <v>D13</v>
      </c>
      <c r="D105" s="28" t="str">
        <f>Masterfiles!D19</f>
        <v>Drochia</v>
      </c>
      <c r="E105" s="38" t="s">
        <v>277</v>
      </c>
      <c r="F105" s="207" t="s">
        <v>15</v>
      </c>
      <c r="G105" s="207" t="s">
        <v>15</v>
      </c>
      <c r="H105" s="207" t="s">
        <v>15</v>
      </c>
      <c r="I105" s="207" t="s">
        <v>15</v>
      </c>
      <c r="J105" s="207" t="s">
        <v>15</v>
      </c>
      <c r="P105" s="29"/>
    </row>
    <row r="106" spans="1:16" s="14" customFormat="1" ht="12.75">
      <c r="A106" s="18"/>
      <c r="C106" s="28" t="str">
        <f>Masterfiles!C20</f>
        <v>D14</v>
      </c>
      <c r="D106" s="28" t="str">
        <f>Masterfiles!D20</f>
        <v>Dubusǎri</v>
      </c>
      <c r="E106" s="38" t="s">
        <v>277</v>
      </c>
      <c r="F106" s="207" t="s">
        <v>15</v>
      </c>
      <c r="G106" s="207" t="s">
        <v>15</v>
      </c>
      <c r="H106" s="207" t="s">
        <v>15</v>
      </c>
      <c r="I106" s="207" t="s">
        <v>15</v>
      </c>
      <c r="J106" s="207" t="s">
        <v>15</v>
      </c>
      <c r="P106" s="29"/>
    </row>
    <row r="107" spans="1:16" s="14" customFormat="1" ht="12.75">
      <c r="A107" s="18"/>
      <c r="C107" s="28" t="str">
        <f>Masterfiles!C21</f>
        <v>D15</v>
      </c>
      <c r="D107" s="28" t="str">
        <f>Masterfiles!D21</f>
        <v>Edineţ</v>
      </c>
      <c r="E107" s="38" t="s">
        <v>277</v>
      </c>
      <c r="F107" s="207" t="s">
        <v>15</v>
      </c>
      <c r="G107" s="207" t="s">
        <v>15</v>
      </c>
      <c r="H107" s="207" t="s">
        <v>15</v>
      </c>
      <c r="I107" s="207" t="s">
        <v>15</v>
      </c>
      <c r="J107" s="207" t="s">
        <v>15</v>
      </c>
      <c r="P107" s="29"/>
    </row>
    <row r="108" spans="1:16" s="14" customFormat="1" ht="12.75">
      <c r="A108" s="18"/>
      <c r="C108" s="28" t="str">
        <f>Masterfiles!C22</f>
        <v>D16</v>
      </c>
      <c r="D108" s="28" t="str">
        <f>Masterfiles!D22</f>
        <v>Fǎleşti</v>
      </c>
      <c r="E108" s="38" t="s">
        <v>277</v>
      </c>
      <c r="F108" s="207" t="s">
        <v>15</v>
      </c>
      <c r="G108" s="207" t="s">
        <v>15</v>
      </c>
      <c r="H108" s="207" t="s">
        <v>15</v>
      </c>
      <c r="I108" s="207" t="s">
        <v>15</v>
      </c>
      <c r="J108" s="207" t="s">
        <v>15</v>
      </c>
      <c r="P108" s="29"/>
    </row>
    <row r="109" spans="1:16" s="14" customFormat="1" ht="12.75">
      <c r="A109" s="18"/>
      <c r="C109" s="28" t="str">
        <f>Masterfiles!C23</f>
        <v>D17</v>
      </c>
      <c r="D109" s="28" t="str">
        <f>Masterfiles!D23</f>
        <v>Floreşti</v>
      </c>
      <c r="E109" s="38" t="s">
        <v>277</v>
      </c>
      <c r="F109" s="207" t="s">
        <v>15</v>
      </c>
      <c r="G109" s="207" t="s">
        <v>15</v>
      </c>
      <c r="H109" s="207" t="s">
        <v>15</v>
      </c>
      <c r="I109" s="207" t="s">
        <v>15</v>
      </c>
      <c r="J109" s="207" t="s">
        <v>15</v>
      </c>
      <c r="P109" s="29"/>
    </row>
    <row r="110" spans="1:16" s="14" customFormat="1" ht="12.75">
      <c r="A110" s="18"/>
      <c r="C110" s="28" t="str">
        <f>Masterfiles!C24</f>
        <v>D18</v>
      </c>
      <c r="D110" s="28" t="str">
        <f>Masterfiles!D24</f>
        <v>Glodeni</v>
      </c>
      <c r="E110" s="38" t="s">
        <v>277</v>
      </c>
      <c r="F110" s="207" t="s">
        <v>15</v>
      </c>
      <c r="G110" s="207" t="s">
        <v>15</v>
      </c>
      <c r="H110" s="207" t="s">
        <v>15</v>
      </c>
      <c r="I110" s="207" t="s">
        <v>15</v>
      </c>
      <c r="J110" s="207" t="s">
        <v>15</v>
      </c>
      <c r="P110" s="29"/>
    </row>
    <row r="111" spans="1:16" s="14" customFormat="1" ht="12.75">
      <c r="A111" s="18"/>
      <c r="C111" s="28" t="str">
        <f>Masterfiles!C25</f>
        <v>D19</v>
      </c>
      <c r="D111" s="28" t="str">
        <f>Masterfiles!D25</f>
        <v>Hinceşti</v>
      </c>
      <c r="E111" s="38" t="s">
        <v>277</v>
      </c>
      <c r="F111" s="207" t="s">
        <v>15</v>
      </c>
      <c r="G111" s="207" t="s">
        <v>15</v>
      </c>
      <c r="H111" s="207" t="s">
        <v>15</v>
      </c>
      <c r="I111" s="207" t="s">
        <v>15</v>
      </c>
      <c r="J111" s="207" t="s">
        <v>15</v>
      </c>
      <c r="P111" s="29"/>
    </row>
    <row r="112" spans="1:16" s="14" customFormat="1" ht="12.75">
      <c r="A112" s="18"/>
      <c r="C112" s="28" t="str">
        <f>Masterfiles!C26</f>
        <v>D20</v>
      </c>
      <c r="D112" s="28" t="str">
        <f>Masterfiles!D26</f>
        <v>Ialoveni</v>
      </c>
      <c r="E112" s="38" t="s">
        <v>277</v>
      </c>
      <c r="F112" s="207" t="s">
        <v>15</v>
      </c>
      <c r="G112" s="207" t="s">
        <v>15</v>
      </c>
      <c r="H112" s="207" t="s">
        <v>15</v>
      </c>
      <c r="I112" s="207" t="s">
        <v>15</v>
      </c>
      <c r="J112" s="207" t="s">
        <v>15</v>
      </c>
      <c r="P112" s="29"/>
    </row>
    <row r="113" spans="1:16" s="14" customFormat="1" ht="12.75">
      <c r="A113" s="18"/>
      <c r="C113" s="28" t="str">
        <f>Masterfiles!C27</f>
        <v>D21</v>
      </c>
      <c r="D113" s="28" t="str">
        <f>Masterfiles!D27</f>
        <v>Leova</v>
      </c>
      <c r="E113" s="38" t="s">
        <v>277</v>
      </c>
      <c r="F113" s="207" t="s">
        <v>15</v>
      </c>
      <c r="G113" s="207" t="s">
        <v>15</v>
      </c>
      <c r="H113" s="207" t="s">
        <v>15</v>
      </c>
      <c r="I113" s="207" t="s">
        <v>15</v>
      </c>
      <c r="J113" s="207" t="s">
        <v>15</v>
      </c>
      <c r="P113" s="29"/>
    </row>
    <row r="114" spans="1:16" s="14" customFormat="1" ht="12.75">
      <c r="A114" s="18"/>
      <c r="C114" s="28" t="str">
        <f>Masterfiles!C28</f>
        <v>D22</v>
      </c>
      <c r="D114" s="28" t="str">
        <f>Masterfiles!D28</f>
        <v>Nisporeni</v>
      </c>
      <c r="E114" s="38" t="s">
        <v>277</v>
      </c>
      <c r="F114" s="207" t="s">
        <v>15</v>
      </c>
      <c r="G114" s="207" t="s">
        <v>15</v>
      </c>
      <c r="H114" s="207" t="s">
        <v>15</v>
      </c>
      <c r="I114" s="207" t="s">
        <v>15</v>
      </c>
      <c r="J114" s="207" t="s">
        <v>15</v>
      </c>
      <c r="P114" s="29"/>
    </row>
    <row r="115" spans="1:16" s="14" customFormat="1" ht="12.75">
      <c r="A115" s="18"/>
      <c r="C115" s="28" t="str">
        <f>Masterfiles!C29</f>
        <v>D23</v>
      </c>
      <c r="D115" s="28" t="str">
        <f>Masterfiles!D29</f>
        <v>Ocniţa</v>
      </c>
      <c r="E115" s="38" t="s">
        <v>277</v>
      </c>
      <c r="F115" s="207" t="s">
        <v>15</v>
      </c>
      <c r="G115" s="207" t="s">
        <v>15</v>
      </c>
      <c r="H115" s="207" t="s">
        <v>15</v>
      </c>
      <c r="I115" s="207" t="s">
        <v>15</v>
      </c>
      <c r="J115" s="207" t="s">
        <v>15</v>
      </c>
      <c r="P115" s="29"/>
    </row>
    <row r="116" spans="1:16" s="14" customFormat="1" ht="12.75">
      <c r="A116" s="18"/>
      <c r="C116" s="28" t="str">
        <f>Masterfiles!C30</f>
        <v>D24</v>
      </c>
      <c r="D116" s="28" t="str">
        <f>Masterfiles!D30</f>
        <v>Orhei</v>
      </c>
      <c r="E116" s="38" t="s">
        <v>277</v>
      </c>
      <c r="F116" s="207" t="s">
        <v>15</v>
      </c>
      <c r="G116" s="207" t="s">
        <v>15</v>
      </c>
      <c r="H116" s="207" t="s">
        <v>15</v>
      </c>
      <c r="I116" s="207" t="s">
        <v>15</v>
      </c>
      <c r="J116" s="207" t="s">
        <v>15</v>
      </c>
      <c r="P116" s="29"/>
    </row>
    <row r="117" spans="1:16" s="14" customFormat="1" ht="12.75">
      <c r="A117" s="18"/>
      <c r="C117" s="28" t="str">
        <f>Masterfiles!C31</f>
        <v>D25</v>
      </c>
      <c r="D117" s="28" t="str">
        <f>Masterfiles!D31</f>
        <v>Rezina</v>
      </c>
      <c r="E117" s="38" t="s">
        <v>277</v>
      </c>
      <c r="F117" s="207" t="s">
        <v>15</v>
      </c>
      <c r="G117" s="207" t="s">
        <v>15</v>
      </c>
      <c r="H117" s="207" t="s">
        <v>15</v>
      </c>
      <c r="I117" s="207" t="s">
        <v>15</v>
      </c>
      <c r="J117" s="207" t="s">
        <v>15</v>
      </c>
      <c r="P117" s="29"/>
    </row>
    <row r="118" spans="1:16" s="14" customFormat="1" ht="12.75">
      <c r="A118" s="18"/>
      <c r="C118" s="28" t="str">
        <f>Masterfiles!C32</f>
        <v>D26</v>
      </c>
      <c r="D118" s="28" t="str">
        <f>Masterfiles!D32</f>
        <v>Rîşcani</v>
      </c>
      <c r="E118" s="38" t="s">
        <v>277</v>
      </c>
      <c r="F118" s="207" t="s">
        <v>15</v>
      </c>
      <c r="G118" s="207" t="s">
        <v>15</v>
      </c>
      <c r="H118" s="207" t="s">
        <v>15</v>
      </c>
      <c r="I118" s="207" t="s">
        <v>15</v>
      </c>
      <c r="J118" s="207" t="s">
        <v>15</v>
      </c>
      <c r="P118" s="29"/>
    </row>
    <row r="119" spans="1:16" s="14" customFormat="1" ht="12.75">
      <c r="A119" s="18"/>
      <c r="C119" s="28" t="str">
        <f>Masterfiles!C33</f>
        <v>D27</v>
      </c>
      <c r="D119" s="28" t="str">
        <f>Masterfiles!D33</f>
        <v>Sîngerei</v>
      </c>
      <c r="E119" s="38" t="s">
        <v>277</v>
      </c>
      <c r="F119" s="207" t="s">
        <v>15</v>
      </c>
      <c r="G119" s="207" t="s">
        <v>15</v>
      </c>
      <c r="H119" s="207" t="s">
        <v>15</v>
      </c>
      <c r="I119" s="207" t="s">
        <v>15</v>
      </c>
      <c r="J119" s="207" t="s">
        <v>15</v>
      </c>
      <c r="P119" s="29"/>
    </row>
    <row r="120" spans="1:16" s="14" customFormat="1" ht="12.75">
      <c r="A120" s="18"/>
      <c r="C120" s="28" t="str">
        <f>Masterfiles!C34</f>
        <v>D28</v>
      </c>
      <c r="D120" s="28" t="str">
        <f>Masterfiles!D34</f>
        <v>Soroca</v>
      </c>
      <c r="E120" s="38" t="s">
        <v>277</v>
      </c>
      <c r="F120" s="207" t="s">
        <v>15</v>
      </c>
      <c r="G120" s="207" t="s">
        <v>15</v>
      </c>
      <c r="H120" s="207" t="s">
        <v>15</v>
      </c>
      <c r="I120" s="207" t="s">
        <v>15</v>
      </c>
      <c r="J120" s="207" t="s">
        <v>15</v>
      </c>
      <c r="P120" s="29"/>
    </row>
    <row r="121" spans="1:16" s="14" customFormat="1" ht="12.75">
      <c r="A121" s="18"/>
      <c r="C121" s="28" t="str">
        <f>Masterfiles!C35</f>
        <v>D29</v>
      </c>
      <c r="D121" s="28" t="str">
        <f>Masterfiles!D35</f>
        <v>Strǎşeni</v>
      </c>
      <c r="E121" s="38" t="s">
        <v>277</v>
      </c>
      <c r="F121" s="207" t="s">
        <v>15</v>
      </c>
      <c r="G121" s="207" t="s">
        <v>15</v>
      </c>
      <c r="H121" s="207" t="s">
        <v>15</v>
      </c>
      <c r="I121" s="207" t="s">
        <v>15</v>
      </c>
      <c r="J121" s="207" t="s">
        <v>15</v>
      </c>
      <c r="P121" s="29"/>
    </row>
    <row r="122" spans="1:16" s="14" customFormat="1" ht="12.75">
      <c r="A122" s="18"/>
      <c r="C122" s="28" t="str">
        <f>Masterfiles!C36</f>
        <v>D30</v>
      </c>
      <c r="D122" s="28" t="str">
        <f>Masterfiles!D36</f>
        <v>Şoldăneşti</v>
      </c>
      <c r="E122" s="38" t="s">
        <v>277</v>
      </c>
      <c r="F122" s="207" t="s">
        <v>15</v>
      </c>
      <c r="G122" s="207" t="s">
        <v>15</v>
      </c>
      <c r="H122" s="207" t="s">
        <v>15</v>
      </c>
      <c r="I122" s="207" t="s">
        <v>15</v>
      </c>
      <c r="J122" s="207" t="s">
        <v>15</v>
      </c>
      <c r="P122" s="29"/>
    </row>
    <row r="123" spans="1:16" s="14" customFormat="1" ht="12.75">
      <c r="A123" s="18"/>
      <c r="C123" s="28" t="str">
        <f>Masterfiles!C37</f>
        <v>D31</v>
      </c>
      <c r="D123" s="28" t="str">
        <f>Masterfiles!D37</f>
        <v>Ştefan Vodă</v>
      </c>
      <c r="E123" s="38" t="s">
        <v>277</v>
      </c>
      <c r="F123" s="207" t="s">
        <v>15</v>
      </c>
      <c r="G123" s="207" t="s">
        <v>15</v>
      </c>
      <c r="H123" s="207" t="s">
        <v>15</v>
      </c>
      <c r="I123" s="207" t="s">
        <v>15</v>
      </c>
      <c r="J123" s="207" t="s">
        <v>15</v>
      </c>
      <c r="P123" s="29"/>
    </row>
    <row r="124" spans="1:16" s="14" customFormat="1" ht="12.75">
      <c r="A124" s="18"/>
      <c r="C124" s="28" t="str">
        <f>Masterfiles!C38</f>
        <v>D32</v>
      </c>
      <c r="D124" s="28" t="str">
        <f>Masterfiles!D38</f>
        <v>Taraclia</v>
      </c>
      <c r="E124" s="38" t="s">
        <v>277</v>
      </c>
      <c r="F124" s="207" t="s">
        <v>15</v>
      </c>
      <c r="G124" s="207" t="s">
        <v>15</v>
      </c>
      <c r="H124" s="207" t="s">
        <v>15</v>
      </c>
      <c r="I124" s="207" t="s">
        <v>15</v>
      </c>
      <c r="J124" s="207" t="s">
        <v>15</v>
      </c>
      <c r="P124" s="29"/>
    </row>
    <row r="125" spans="1:16" s="14" customFormat="1" ht="12.75">
      <c r="A125" s="18"/>
      <c r="C125" s="28" t="str">
        <f>Masterfiles!C39</f>
        <v>D33</v>
      </c>
      <c r="D125" s="28" t="str">
        <f>Masterfiles!D39</f>
        <v>Teleneşti</v>
      </c>
      <c r="E125" s="38" t="s">
        <v>277</v>
      </c>
      <c r="F125" s="207" t="s">
        <v>15</v>
      </c>
      <c r="G125" s="207" t="s">
        <v>15</v>
      </c>
      <c r="H125" s="207" t="s">
        <v>15</v>
      </c>
      <c r="I125" s="207" t="s">
        <v>15</v>
      </c>
      <c r="J125" s="207" t="s">
        <v>15</v>
      </c>
      <c r="P125" s="29"/>
    </row>
    <row r="126" spans="1:16" s="14" customFormat="1" ht="12.75">
      <c r="A126" s="18"/>
      <c r="C126" s="28" t="str">
        <f>Masterfiles!C40</f>
        <v>D34</v>
      </c>
      <c r="D126" s="28" t="str">
        <f>Masterfiles!D40</f>
        <v>Ungheni</v>
      </c>
      <c r="E126" s="38" t="s">
        <v>277</v>
      </c>
      <c r="F126" s="207" t="s">
        <v>15</v>
      </c>
      <c r="G126" s="207" t="s">
        <v>15</v>
      </c>
      <c r="H126" s="207" t="s">
        <v>15</v>
      </c>
      <c r="I126" s="207" t="s">
        <v>15</v>
      </c>
      <c r="J126" s="207" t="s">
        <v>15</v>
      </c>
      <c r="P126" s="29"/>
    </row>
    <row r="127" spans="1:16" s="14" customFormat="1" ht="12.75">
      <c r="A127" s="18"/>
      <c r="C127" s="28" t="str">
        <f>Masterfiles!C41</f>
        <v>D35</v>
      </c>
      <c r="D127" s="28" t="str">
        <f>Masterfiles!D41</f>
        <v>Găgăuzia</v>
      </c>
      <c r="E127" s="38" t="s">
        <v>277</v>
      </c>
      <c r="F127" s="207" t="s">
        <v>15</v>
      </c>
      <c r="G127" s="207" t="s">
        <v>15</v>
      </c>
      <c r="H127" s="207" t="s">
        <v>15</v>
      </c>
      <c r="I127" s="207" t="s">
        <v>15</v>
      </c>
      <c r="J127" s="207" t="s">
        <v>15</v>
      </c>
      <c r="P127" s="29"/>
    </row>
    <row r="128" spans="1:16" s="14" customFormat="1" ht="12.75">
      <c r="A128" s="18"/>
      <c r="C128" s="30" t="s">
        <v>1</v>
      </c>
      <c r="D128" s="30" t="s">
        <v>1</v>
      </c>
      <c r="E128" s="38" t="s">
        <v>277</v>
      </c>
      <c r="F128" s="208">
        <f>SUM(F94:F127)</f>
        <v>0</v>
      </c>
      <c r="G128" s="208">
        <f>SUM(G94:G127)</f>
        <v>0</v>
      </c>
      <c r="H128" s="208">
        <f>SUM(H94:H127)</f>
        <v>0</v>
      </c>
      <c r="I128" s="208">
        <f>SUM(I94:I127)</f>
        <v>0</v>
      </c>
      <c r="J128" s="208">
        <f>SUM(J94:J127)</f>
        <v>0</v>
      </c>
      <c r="P128" s="31"/>
    </row>
    <row r="129" spans="1:30" s="14" customFormat="1" ht="12.75">
      <c r="A129" s="18"/>
      <c r="D129" s="15"/>
      <c r="E129" s="26"/>
      <c r="F129" s="32"/>
      <c r="G129" s="32"/>
      <c r="H129" s="32"/>
      <c r="I129" s="33"/>
      <c r="J129" s="25"/>
      <c r="K129" s="32"/>
      <c r="L129" s="32"/>
      <c r="M129" s="32"/>
      <c r="N129" s="33"/>
      <c r="O129" s="25"/>
      <c r="P129" s="32"/>
      <c r="Q129" s="32"/>
      <c r="R129" s="32"/>
      <c r="S129" s="33"/>
      <c r="T129" s="32"/>
      <c r="V129" s="32"/>
      <c r="W129" s="33"/>
      <c r="X129" s="32"/>
      <c r="AD129" s="31"/>
    </row>
    <row r="130" spans="1:13" s="14" customFormat="1" ht="12.75">
      <c r="A130" s="18"/>
      <c r="E130" s="40"/>
      <c r="G130" s="19"/>
      <c r="H130" s="19"/>
      <c r="I130" s="19"/>
      <c r="J130" s="19"/>
      <c r="K130" s="17"/>
      <c r="L130" s="18"/>
      <c r="M130" s="19"/>
    </row>
    <row r="131" spans="1:12" s="9" customFormat="1" ht="12.75">
      <c r="A131" s="15">
        <v>1.04</v>
      </c>
      <c r="B131" s="41"/>
      <c r="C131" s="15" t="s">
        <v>324</v>
      </c>
      <c r="E131" s="15"/>
      <c r="G131" s="10"/>
      <c r="H131" s="10"/>
      <c r="I131" s="11"/>
      <c r="J131" s="11"/>
      <c r="K131" s="17"/>
      <c r="L131" s="12"/>
    </row>
    <row r="132" spans="1:12" s="9" customFormat="1" ht="12.75">
      <c r="A132" s="15"/>
      <c r="B132" s="41"/>
      <c r="C132" s="15"/>
      <c r="E132" s="15"/>
      <c r="G132" s="10"/>
      <c r="H132" s="10"/>
      <c r="I132" s="11"/>
      <c r="J132" s="11"/>
      <c r="K132" s="17"/>
      <c r="L132" s="12"/>
    </row>
    <row r="133" spans="1:12" s="9" customFormat="1" ht="12.75">
      <c r="A133" s="15"/>
      <c r="B133" s="41"/>
      <c r="C133" s="35"/>
      <c r="E133" s="15"/>
      <c r="G133" s="10"/>
      <c r="H133" s="10"/>
      <c r="I133" s="11"/>
      <c r="J133" s="11"/>
      <c r="K133" s="17"/>
      <c r="L133" s="12"/>
    </row>
    <row r="134" spans="1:12" s="9" customFormat="1" ht="12.75">
      <c r="A134" s="15"/>
      <c r="B134" s="41"/>
      <c r="C134" s="15"/>
      <c r="E134" s="15"/>
      <c r="G134" s="10"/>
      <c r="H134" s="10"/>
      <c r="I134" s="11"/>
      <c r="J134" s="11"/>
      <c r="K134" s="17"/>
      <c r="L134" s="12"/>
    </row>
    <row r="135" spans="1:12" s="9" customFormat="1" ht="12.75">
      <c r="A135" s="15"/>
      <c r="B135" s="41"/>
      <c r="C135" s="15"/>
      <c r="D135" s="75"/>
      <c r="E135" s="8"/>
      <c r="F135" s="240" t="s">
        <v>226</v>
      </c>
      <c r="G135" s="241"/>
      <c r="H135" s="241"/>
      <c r="I135" s="241"/>
      <c r="J135" s="242"/>
      <c r="K135" s="17"/>
      <c r="L135" s="12"/>
    </row>
    <row r="136" spans="1:12" s="9" customFormat="1" ht="12.75">
      <c r="A136" s="15"/>
      <c r="B136" s="41"/>
      <c r="C136" s="15"/>
      <c r="D136" s="75" t="s">
        <v>325</v>
      </c>
      <c r="E136" s="8" t="s">
        <v>275</v>
      </c>
      <c r="F136" s="76">
        <v>2010</v>
      </c>
      <c r="G136" s="76">
        <v>2011</v>
      </c>
      <c r="H136" s="76">
        <v>2012</v>
      </c>
      <c r="I136" s="76">
        <v>2013</v>
      </c>
      <c r="J136" s="76">
        <v>2014</v>
      </c>
      <c r="K136" s="17"/>
      <c r="L136" s="12"/>
    </row>
    <row r="137" spans="1:12" s="9" customFormat="1" ht="12.75">
      <c r="A137" s="15"/>
      <c r="B137" s="41"/>
      <c r="C137" s="15"/>
      <c r="D137" s="123"/>
      <c r="E137" s="8"/>
      <c r="F137" s="76" t="s">
        <v>327</v>
      </c>
      <c r="G137" s="76" t="s">
        <v>327</v>
      </c>
      <c r="H137" s="76" t="s">
        <v>327</v>
      </c>
      <c r="I137" s="76" t="s">
        <v>327</v>
      </c>
      <c r="J137" s="76" t="s">
        <v>327</v>
      </c>
      <c r="K137" s="17"/>
      <c r="L137" s="12"/>
    </row>
    <row r="138" spans="1:12" s="9" customFormat="1" ht="12.75">
      <c r="A138" s="15"/>
      <c r="B138" s="41"/>
      <c r="C138" s="15"/>
      <c r="D138" s="28" t="s">
        <v>328</v>
      </c>
      <c r="E138" s="38" t="s">
        <v>326</v>
      </c>
      <c r="F138" s="210" t="s">
        <v>15</v>
      </c>
      <c r="G138" s="210" t="s">
        <v>15</v>
      </c>
      <c r="H138" s="210" t="s">
        <v>15</v>
      </c>
      <c r="I138" s="210" t="s">
        <v>15</v>
      </c>
      <c r="J138" s="210" t="s">
        <v>15</v>
      </c>
      <c r="K138" s="17"/>
      <c r="L138" s="12"/>
    </row>
    <row r="139" spans="1:12" s="9" customFormat="1" ht="12.75">
      <c r="A139" s="15"/>
      <c r="B139" s="41"/>
      <c r="C139" s="15"/>
      <c r="D139" s="28" t="s">
        <v>329</v>
      </c>
      <c r="E139" s="38" t="s">
        <v>326</v>
      </c>
      <c r="F139" s="210" t="s">
        <v>15</v>
      </c>
      <c r="G139" s="210" t="s">
        <v>15</v>
      </c>
      <c r="H139" s="210" t="s">
        <v>15</v>
      </c>
      <c r="I139" s="210" t="s">
        <v>15</v>
      </c>
      <c r="J139" s="210" t="s">
        <v>15</v>
      </c>
      <c r="K139" s="17"/>
      <c r="L139" s="12"/>
    </row>
    <row r="140" spans="1:12" s="9" customFormat="1" ht="12.75">
      <c r="A140" s="15"/>
      <c r="B140" s="41"/>
      <c r="C140" s="15"/>
      <c r="D140" s="28" t="s">
        <v>330</v>
      </c>
      <c r="E140" s="38" t="s">
        <v>326</v>
      </c>
      <c r="F140" s="210" t="s">
        <v>15</v>
      </c>
      <c r="G140" s="210" t="s">
        <v>15</v>
      </c>
      <c r="H140" s="210" t="s">
        <v>15</v>
      </c>
      <c r="I140" s="209" t="s">
        <v>15</v>
      </c>
      <c r="J140" s="209" t="s">
        <v>15</v>
      </c>
      <c r="K140" s="17"/>
      <c r="L140" s="12"/>
    </row>
    <row r="141" spans="1:12" s="9" customFormat="1" ht="12.75">
      <c r="A141" s="15"/>
      <c r="B141" s="41"/>
      <c r="C141" s="15"/>
      <c r="D141" s="28" t="s">
        <v>213</v>
      </c>
      <c r="E141" s="38" t="s">
        <v>326</v>
      </c>
      <c r="F141" s="209">
        <f>SUM(F138:F140)</f>
        <v>0</v>
      </c>
      <c r="G141" s="209">
        <f>SUM(G138:G140)</f>
        <v>0</v>
      </c>
      <c r="H141" s="209">
        <f>SUM(H138:H140)</f>
        <v>0</v>
      </c>
      <c r="I141" s="210">
        <f>SUM(I138:I140)</f>
        <v>0</v>
      </c>
      <c r="J141" s="210">
        <f>SUM(J138:J140)</f>
        <v>0</v>
      </c>
      <c r="K141" s="17"/>
      <c r="L141" s="12"/>
    </row>
    <row r="142" spans="1:12" s="9" customFormat="1" ht="12.75">
      <c r="A142" s="15"/>
      <c r="B142" s="41"/>
      <c r="C142" s="15"/>
      <c r="E142" s="15"/>
      <c r="G142" s="10"/>
      <c r="H142" s="10"/>
      <c r="I142" s="11"/>
      <c r="J142" s="11"/>
      <c r="K142" s="17"/>
      <c r="L142" s="12"/>
    </row>
    <row r="143" spans="1:12" s="9" customFormat="1" ht="12.75">
      <c r="A143" s="15"/>
      <c r="B143" s="41"/>
      <c r="C143" s="15"/>
      <c r="E143" s="15"/>
      <c r="G143" s="10"/>
      <c r="H143" s="10"/>
      <c r="I143" s="11"/>
      <c r="J143" s="11"/>
      <c r="K143" s="17"/>
      <c r="L143" s="12"/>
    </row>
    <row r="187" spans="1:13" s="14" customFormat="1" ht="12.75">
      <c r="A187" s="37"/>
      <c r="B187" s="24"/>
      <c r="C187" s="24"/>
      <c r="D187" s="24"/>
      <c r="E187" s="24"/>
      <c r="F187" s="40"/>
      <c r="G187" s="40"/>
      <c r="H187" s="40"/>
      <c r="I187" s="40"/>
      <c r="J187" s="24"/>
      <c r="K187" s="40"/>
      <c r="L187" s="37"/>
      <c r="M187" s="40"/>
    </row>
    <row r="188" spans="1:13" s="14" customFormat="1" ht="12.75">
      <c r="A188" s="37"/>
      <c r="B188" s="24"/>
      <c r="C188" s="24"/>
      <c r="D188" s="24"/>
      <c r="E188" s="24"/>
      <c r="F188" s="24"/>
      <c r="G188" s="24"/>
      <c r="H188" s="24"/>
      <c r="I188" s="24"/>
      <c r="J188" s="24"/>
      <c r="K188" s="40"/>
      <c r="L188" s="24"/>
      <c r="M188" s="24"/>
    </row>
    <row r="189" spans="1:13" s="14" customFormat="1" ht="12.75">
      <c r="A189" s="37"/>
      <c r="B189" s="24"/>
      <c r="C189" s="24"/>
      <c r="D189" s="24"/>
      <c r="E189" s="24"/>
      <c r="F189" s="24"/>
      <c r="G189" s="24"/>
      <c r="H189" s="24"/>
      <c r="I189" s="24"/>
      <c r="J189" s="24"/>
      <c r="K189" s="40"/>
      <c r="L189" s="24"/>
      <c r="M189" s="24"/>
    </row>
    <row r="190" ht="12.75">
      <c r="K190" s="40"/>
    </row>
    <row r="225" ht="12.75">
      <c r="N225" s="40"/>
    </row>
    <row r="226" spans="1:13" s="40" customFormat="1" ht="12.75">
      <c r="A226" s="37"/>
      <c r="B226" s="24"/>
      <c r="C226" s="24"/>
      <c r="D226" s="24"/>
      <c r="E226" s="24"/>
      <c r="F226" s="24"/>
      <c r="G226" s="24"/>
      <c r="H226" s="24"/>
      <c r="I226" s="24"/>
      <c r="J226" s="24"/>
      <c r="K226" s="24"/>
      <c r="L226" s="24"/>
      <c r="M226" s="24"/>
    </row>
    <row r="227" spans="1:13" s="40" customFormat="1" ht="12.75">
      <c r="A227" s="37"/>
      <c r="B227" s="24"/>
      <c r="C227" s="24"/>
      <c r="D227" s="24"/>
      <c r="E227" s="24"/>
      <c r="F227" s="24"/>
      <c r="G227" s="24"/>
      <c r="H227" s="24"/>
      <c r="I227" s="24"/>
      <c r="J227" s="24"/>
      <c r="K227" s="24"/>
      <c r="L227" s="24"/>
      <c r="M227" s="24"/>
    </row>
  </sheetData>
  <sheetProtection/>
  <mergeCells count="2">
    <mergeCell ref="F135:J135"/>
    <mergeCell ref="F92:J92"/>
  </mergeCells>
  <printOptions/>
  <pageMargins left="0.75" right="0.75" top="1" bottom="1" header="0.5" footer="0.5"/>
  <pageSetup fitToHeight="2" horizontalDpi="300" verticalDpi="300" orientation="landscape" paperSize="9" scale="35" r:id="rId1"/>
  <headerFooter alignWithMargins="0">
    <oddFooter>&amp;L&amp;F
&amp;A 
&amp;R&amp;D</oddFooter>
  </headerFooter>
</worksheet>
</file>

<file path=xl/worksheets/sheet5.xml><?xml version="1.0" encoding="utf-8"?>
<worksheet xmlns="http://schemas.openxmlformats.org/spreadsheetml/2006/main" xmlns:r="http://schemas.openxmlformats.org/officeDocument/2006/relationships">
  <sheetPr>
    <tabColor indexed="42"/>
    <pageSetUpPr fitToPage="1"/>
  </sheetPr>
  <dimension ref="A1:AA112"/>
  <sheetViews>
    <sheetView zoomScale="85" zoomScaleNormal="85" zoomScaleSheetLayoutView="55" zoomScalePageLayoutView="0" workbookViewId="0" topLeftCell="A1">
      <pane xSplit="3" ySplit="1" topLeftCell="D2" activePane="bottomRight" state="frozen"/>
      <selection pane="topLeft" activeCell="C10" sqref="C10"/>
      <selection pane="topRight" activeCell="C10" sqref="C10"/>
      <selection pane="bottomLeft" activeCell="C10" sqref="C10"/>
      <selection pane="bottomRight" activeCell="D75" sqref="D75:H75"/>
    </sheetView>
  </sheetViews>
  <sheetFormatPr defaultColWidth="9.140625" defaultRowHeight="12.75"/>
  <cols>
    <col min="1" max="1" width="10.7109375" style="37" customWidth="1"/>
    <col min="2" max="2" width="7.140625" style="24" customWidth="1"/>
    <col min="3" max="3" width="40.7109375" style="24" customWidth="1"/>
    <col min="4" max="12" width="12.140625" style="24" customWidth="1"/>
    <col min="13" max="27" width="10.00390625" style="24" customWidth="1"/>
    <col min="28" max="32" width="13.421875" style="24" customWidth="1"/>
    <col min="33" max="16384" width="9.140625" style="24" customWidth="1"/>
  </cols>
  <sheetData>
    <row r="1" spans="1:2" s="125" customFormat="1" ht="26.25">
      <c r="A1" s="199">
        <v>2</v>
      </c>
      <c r="B1" s="112" t="s">
        <v>331</v>
      </c>
    </row>
    <row r="2" spans="5:7" ht="12.75">
      <c r="E2" s="14"/>
      <c r="F2" s="14"/>
      <c r="G2" s="14"/>
    </row>
    <row r="3" spans="5:10" ht="12.75">
      <c r="E3" s="14"/>
      <c r="F3" s="14"/>
      <c r="G3" s="14"/>
      <c r="J3" s="54"/>
    </row>
    <row r="4" spans="1:18" ht="12.75">
      <c r="A4" s="36">
        <v>2.01</v>
      </c>
      <c r="B4" s="34" t="s">
        <v>332</v>
      </c>
      <c r="E4" s="14"/>
      <c r="F4" s="14"/>
      <c r="G4" s="14"/>
      <c r="K4" s="142"/>
      <c r="L4" s="142"/>
      <c r="M4" s="142"/>
      <c r="N4" s="142"/>
      <c r="O4" s="142"/>
      <c r="R4" s="34"/>
    </row>
    <row r="5" spans="1:15" ht="12.75">
      <c r="A5" s="36"/>
      <c r="B5" s="34"/>
      <c r="C5" s="41"/>
      <c r="E5" s="143"/>
      <c r="F5" s="143"/>
      <c r="G5" s="143"/>
      <c r="H5" s="144"/>
      <c r="I5" s="144"/>
      <c r="K5" s="142"/>
      <c r="L5" s="142"/>
      <c r="M5" s="142"/>
      <c r="N5" s="142"/>
      <c r="O5" s="142"/>
    </row>
    <row r="6" spans="1:15" ht="12.75">
      <c r="A6" s="36"/>
      <c r="B6" s="24" t="s">
        <v>333</v>
      </c>
      <c r="C6" s="41"/>
      <c r="D6" s="14"/>
      <c r="E6" s="143"/>
      <c r="F6" s="143"/>
      <c r="G6" s="143"/>
      <c r="H6" s="144"/>
      <c r="I6" s="144"/>
      <c r="K6" s="142"/>
      <c r="L6" s="142"/>
      <c r="M6" s="142"/>
      <c r="N6" s="142"/>
      <c r="O6" s="142"/>
    </row>
    <row r="7" spans="1:15" ht="12.75">
      <c r="A7" s="36"/>
      <c r="C7" s="41"/>
      <c r="D7" s="14"/>
      <c r="E7" s="143"/>
      <c r="F7" s="143"/>
      <c r="G7" s="143"/>
      <c r="H7" s="144"/>
      <c r="I7" s="144"/>
      <c r="K7" s="142"/>
      <c r="L7" s="142"/>
      <c r="M7" s="142"/>
      <c r="N7" s="142"/>
      <c r="O7" s="142"/>
    </row>
    <row r="8" spans="1:15" ht="12.75">
      <c r="A8" s="36"/>
      <c r="C8" s="41"/>
      <c r="D8" s="14"/>
      <c r="E8" s="143"/>
      <c r="F8" s="143"/>
      <c r="G8" s="143"/>
      <c r="H8" s="144"/>
      <c r="I8" s="144"/>
      <c r="K8" s="142"/>
      <c r="L8" s="142"/>
      <c r="M8" s="142"/>
      <c r="N8" s="142"/>
      <c r="O8" s="142"/>
    </row>
    <row r="9" spans="1:15" ht="12.75">
      <c r="A9" s="36"/>
      <c r="C9" s="41"/>
      <c r="D9" s="14"/>
      <c r="E9" s="143"/>
      <c r="F9" s="143"/>
      <c r="G9" s="143"/>
      <c r="H9" s="144"/>
      <c r="I9" s="144"/>
      <c r="K9" s="142"/>
      <c r="L9" s="142"/>
      <c r="M9" s="142"/>
      <c r="N9" s="142"/>
      <c r="O9" s="142"/>
    </row>
    <row r="10" spans="1:15" ht="12.75">
      <c r="A10" s="36"/>
      <c r="B10" s="34" t="s">
        <v>334</v>
      </c>
      <c r="C10" s="41"/>
      <c r="D10" s="14"/>
      <c r="E10" s="143"/>
      <c r="F10" s="143"/>
      <c r="G10" s="143"/>
      <c r="H10" s="144"/>
      <c r="I10" s="144"/>
      <c r="K10" s="142"/>
      <c r="L10" s="142"/>
      <c r="M10" s="142"/>
      <c r="N10" s="142"/>
      <c r="O10" s="142"/>
    </row>
    <row r="11" spans="2:13" ht="69.75" customHeight="1">
      <c r="B11" s="43" t="s">
        <v>245</v>
      </c>
      <c r="C11" s="43" t="s">
        <v>335</v>
      </c>
      <c r="D11" s="57" t="s">
        <v>275</v>
      </c>
      <c r="E11" s="76">
        <v>2010</v>
      </c>
      <c r="F11" s="76">
        <f>E11+1</f>
        <v>2011</v>
      </c>
      <c r="G11" s="76">
        <f>F11+1</f>
        <v>2012</v>
      </c>
      <c r="H11" s="76">
        <f>G11+1</f>
        <v>2013</v>
      </c>
      <c r="I11" s="76">
        <f>H11+1</f>
        <v>2014</v>
      </c>
      <c r="K11" s="142"/>
      <c r="M11" s="142"/>
    </row>
    <row r="12" spans="1:15" s="145" customFormat="1" ht="12.75">
      <c r="A12" s="204"/>
      <c r="B12" s="50"/>
      <c r="C12" s="50"/>
      <c r="D12" s="50"/>
      <c r="E12" s="77" t="s">
        <v>28</v>
      </c>
      <c r="F12" s="77" t="s">
        <v>28</v>
      </c>
      <c r="G12" s="77" t="s">
        <v>28</v>
      </c>
      <c r="H12" s="77" t="s">
        <v>28</v>
      </c>
      <c r="I12" s="77" t="s">
        <v>28</v>
      </c>
      <c r="K12" s="142"/>
      <c r="M12" s="142"/>
      <c r="O12" s="146"/>
    </row>
    <row r="13" spans="2:13" ht="12.75">
      <c r="B13" s="175" t="str">
        <f>Masterfiles!C108</f>
        <v>S01</v>
      </c>
      <c r="C13" s="175" t="str">
        <f>Masterfiles!D108</f>
        <v>Apeluri in retea</v>
      </c>
      <c r="D13" s="44" t="s">
        <v>336</v>
      </c>
      <c r="E13" s="210" t="s">
        <v>15</v>
      </c>
      <c r="F13" s="210" t="s">
        <v>15</v>
      </c>
      <c r="G13" s="210" t="s">
        <v>15</v>
      </c>
      <c r="H13" s="210" t="s">
        <v>15</v>
      </c>
      <c r="I13" s="210" t="s">
        <v>15</v>
      </c>
      <c r="K13" s="142"/>
      <c r="M13" s="142"/>
    </row>
    <row r="14" spans="2:13" ht="12.75">
      <c r="B14" s="175" t="str">
        <f>Masterfiles!C109</f>
        <v>S02</v>
      </c>
      <c r="C14" s="175" t="str">
        <f>Masterfiles!D109</f>
        <v>Apeluri de plecare spre retele fixe</v>
      </c>
      <c r="D14" s="44" t="s">
        <v>336</v>
      </c>
      <c r="E14" s="210" t="s">
        <v>15</v>
      </c>
      <c r="F14" s="210" t="s">
        <v>15</v>
      </c>
      <c r="G14" s="210" t="s">
        <v>15</v>
      </c>
      <c r="H14" s="210" t="s">
        <v>15</v>
      </c>
      <c r="I14" s="210" t="s">
        <v>15</v>
      </c>
      <c r="K14" s="142"/>
      <c r="M14" s="142"/>
    </row>
    <row r="15" spans="2:13" ht="12.75">
      <c r="B15" s="175" t="str">
        <f>Masterfiles!C110</f>
        <v>S03</v>
      </c>
      <c r="C15" s="175" t="str">
        <f>Masterfiles!D110</f>
        <v>Apeluri de plecare spre alte retele mobile</v>
      </c>
      <c r="D15" s="44" t="s">
        <v>336</v>
      </c>
      <c r="E15" s="210" t="s">
        <v>15</v>
      </c>
      <c r="F15" s="210" t="s">
        <v>15</v>
      </c>
      <c r="G15" s="210" t="s">
        <v>15</v>
      </c>
      <c r="H15" s="210" t="s">
        <v>15</v>
      </c>
      <c r="I15" s="210" t="s">
        <v>15</v>
      </c>
      <c r="K15" s="142"/>
      <c r="M15" s="142"/>
    </row>
    <row r="16" spans="2:13" ht="12.75">
      <c r="B16" s="175" t="str">
        <f>Masterfiles!C111</f>
        <v>S04</v>
      </c>
      <c r="C16" s="175" t="str">
        <f>Masterfiles!D111</f>
        <v>Apeluri de plecare internationale</v>
      </c>
      <c r="D16" s="44" t="s">
        <v>336</v>
      </c>
      <c r="E16" s="210" t="s">
        <v>15</v>
      </c>
      <c r="F16" s="210" t="s">
        <v>15</v>
      </c>
      <c r="G16" s="210" t="s">
        <v>15</v>
      </c>
      <c r="H16" s="210" t="s">
        <v>15</v>
      </c>
      <c r="I16" s="210" t="s">
        <v>15</v>
      </c>
      <c r="K16" s="142"/>
      <c r="M16" s="142"/>
    </row>
    <row r="17" spans="1:13" ht="12.75">
      <c r="A17" s="18"/>
      <c r="B17" s="175" t="str">
        <f>Masterfiles!C112</f>
        <v>S05</v>
      </c>
      <c r="C17" s="175" t="str">
        <f>Masterfiles!D112</f>
        <v>Apeluri terminate din retele fixe</v>
      </c>
      <c r="D17" s="44" t="s">
        <v>336</v>
      </c>
      <c r="E17" s="210" t="s">
        <v>15</v>
      </c>
      <c r="F17" s="210" t="s">
        <v>15</v>
      </c>
      <c r="G17" s="210" t="s">
        <v>15</v>
      </c>
      <c r="H17" s="210" t="s">
        <v>15</v>
      </c>
      <c r="I17" s="210" t="s">
        <v>15</v>
      </c>
      <c r="K17" s="142"/>
      <c r="M17" s="142"/>
    </row>
    <row r="18" spans="1:13" ht="12.75">
      <c r="A18" s="18"/>
      <c r="B18" s="175" t="str">
        <f>Masterfiles!C113</f>
        <v>S06</v>
      </c>
      <c r="C18" s="175" t="str">
        <f>Masterfiles!D113</f>
        <v>Apeluri terminate din alte retele mobile</v>
      </c>
      <c r="D18" s="44" t="s">
        <v>336</v>
      </c>
      <c r="E18" s="210" t="s">
        <v>15</v>
      </c>
      <c r="F18" s="210" t="s">
        <v>15</v>
      </c>
      <c r="G18" s="210" t="s">
        <v>15</v>
      </c>
      <c r="H18" s="210" t="s">
        <v>15</v>
      </c>
      <c r="I18" s="210" t="s">
        <v>15</v>
      </c>
      <c r="K18" s="142"/>
      <c r="M18" s="142"/>
    </row>
    <row r="19" spans="1:13" ht="12.75">
      <c r="A19" s="18"/>
      <c r="B19" s="175" t="str">
        <f>Masterfiles!C114</f>
        <v>S07</v>
      </c>
      <c r="C19" s="175" t="str">
        <f>Masterfiles!D114</f>
        <v>Apeluri internationale terminate</v>
      </c>
      <c r="D19" s="44" t="s">
        <v>336</v>
      </c>
      <c r="E19" s="210" t="s">
        <v>15</v>
      </c>
      <c r="F19" s="210" t="s">
        <v>15</v>
      </c>
      <c r="G19" s="210" t="s">
        <v>15</v>
      </c>
      <c r="H19" s="210" t="s">
        <v>15</v>
      </c>
      <c r="I19" s="210" t="s">
        <v>15</v>
      </c>
      <c r="K19" s="142"/>
      <c r="M19" s="142"/>
    </row>
    <row r="20" spans="1:13" ht="12.75">
      <c r="A20" s="18"/>
      <c r="B20" s="175" t="str">
        <f>Masterfiles!C115</f>
        <v>S08</v>
      </c>
      <c r="C20" s="175" t="str">
        <f>Masterfiles!D115</f>
        <v>Apeluri in roaming (outbound)</v>
      </c>
      <c r="D20" s="44" t="s">
        <v>336</v>
      </c>
      <c r="E20" s="210" t="s">
        <v>15</v>
      </c>
      <c r="F20" s="210" t="s">
        <v>15</v>
      </c>
      <c r="G20" s="210" t="s">
        <v>15</v>
      </c>
      <c r="H20" s="210" t="s">
        <v>15</v>
      </c>
      <c r="I20" s="210" t="s">
        <v>15</v>
      </c>
      <c r="K20" s="142"/>
      <c r="M20" s="142"/>
    </row>
    <row r="21" spans="1:13" ht="12.75">
      <c r="A21" s="18"/>
      <c r="B21" s="175" t="str">
        <f>Masterfiles!C116</f>
        <v>S09</v>
      </c>
      <c r="C21" s="175" t="str">
        <f>Masterfiles!D116</f>
        <v>Apeluri in roaming (inbound)</v>
      </c>
      <c r="D21" s="44" t="s">
        <v>336</v>
      </c>
      <c r="E21" s="210" t="s">
        <v>15</v>
      </c>
      <c r="F21" s="210" t="s">
        <v>15</v>
      </c>
      <c r="G21" s="210" t="s">
        <v>15</v>
      </c>
      <c r="H21" s="210" t="s">
        <v>15</v>
      </c>
      <c r="I21" s="210" t="s">
        <v>15</v>
      </c>
      <c r="K21" s="142"/>
      <c r="M21" s="142"/>
    </row>
    <row r="22" spans="1:13" ht="12.75">
      <c r="A22" s="18"/>
      <c r="B22" s="175" t="str">
        <f>Masterfiles!C117</f>
        <v>S10</v>
      </c>
      <c r="C22" s="175" t="str">
        <f>Masterfiles!D117</f>
        <v>Voice mail </v>
      </c>
      <c r="D22" s="44" t="s">
        <v>336</v>
      </c>
      <c r="E22" s="210" t="s">
        <v>15</v>
      </c>
      <c r="F22" s="210" t="s">
        <v>15</v>
      </c>
      <c r="G22" s="210" t="s">
        <v>15</v>
      </c>
      <c r="H22" s="210" t="s">
        <v>15</v>
      </c>
      <c r="I22" s="210" t="s">
        <v>15</v>
      </c>
      <c r="K22" s="142"/>
      <c r="M22" s="142"/>
    </row>
    <row r="23" spans="1:13" ht="12.75">
      <c r="A23" s="18"/>
      <c r="B23" s="175" t="str">
        <f>Masterfiles!C118</f>
        <v>S11</v>
      </c>
      <c r="C23" s="175" t="str">
        <f>Masterfiles!D118</f>
        <v>Apeluri la servicii clienti</v>
      </c>
      <c r="D23" s="44" t="s">
        <v>336</v>
      </c>
      <c r="E23" s="210" t="s">
        <v>15</v>
      </c>
      <c r="F23" s="210" t="s">
        <v>15</v>
      </c>
      <c r="G23" s="210" t="s">
        <v>15</v>
      </c>
      <c r="H23" s="210" t="s">
        <v>15</v>
      </c>
      <c r="I23" s="210" t="s">
        <v>15</v>
      </c>
      <c r="K23" s="142"/>
      <c r="M23" s="142"/>
    </row>
    <row r="24" spans="1:13" ht="12.75">
      <c r="A24" s="18"/>
      <c r="B24" s="175" t="str">
        <f>Masterfiles!C119</f>
        <v>S12</v>
      </c>
      <c r="C24" s="175" t="str">
        <f>Masterfiles!D119</f>
        <v>Apeluri video</v>
      </c>
      <c r="D24" s="44" t="s">
        <v>336</v>
      </c>
      <c r="E24" s="210" t="s">
        <v>15</v>
      </c>
      <c r="F24" s="210" t="s">
        <v>15</v>
      </c>
      <c r="G24" s="210" t="s">
        <v>15</v>
      </c>
      <c r="H24" s="210" t="s">
        <v>15</v>
      </c>
      <c r="I24" s="210" t="s">
        <v>15</v>
      </c>
      <c r="K24" s="142"/>
      <c r="M24" s="142"/>
    </row>
    <row r="25" spans="2:13" ht="12.75">
      <c r="B25" s="175" t="str">
        <f>Masterfiles!C120</f>
        <v>S13</v>
      </c>
      <c r="C25" s="175" t="str">
        <f>Masterfiles!D120</f>
        <v>MMS in retea</v>
      </c>
      <c r="D25" s="44" t="s">
        <v>337</v>
      </c>
      <c r="E25" s="210" t="s">
        <v>15</v>
      </c>
      <c r="F25" s="210" t="s">
        <v>15</v>
      </c>
      <c r="G25" s="210" t="s">
        <v>15</v>
      </c>
      <c r="H25" s="210" t="s">
        <v>15</v>
      </c>
      <c r="I25" s="210" t="s">
        <v>15</v>
      </c>
      <c r="K25" s="142"/>
      <c r="M25" s="142"/>
    </row>
    <row r="26" spans="2:13" ht="12.75">
      <c r="B26" s="175" t="str">
        <f>Masterfiles!C121</f>
        <v>S14</v>
      </c>
      <c r="C26" s="175" t="str">
        <f>Masterfiles!D121</f>
        <v>MMS spre alte retele</v>
      </c>
      <c r="D26" s="44" t="s">
        <v>337</v>
      </c>
      <c r="E26" s="210" t="s">
        <v>15</v>
      </c>
      <c r="F26" s="210" t="s">
        <v>15</v>
      </c>
      <c r="G26" s="210" t="s">
        <v>15</v>
      </c>
      <c r="H26" s="210" t="s">
        <v>15</v>
      </c>
      <c r="I26" s="210" t="s">
        <v>15</v>
      </c>
      <c r="K26" s="142"/>
      <c r="M26" s="142"/>
    </row>
    <row r="27" spans="2:13" ht="12.75">
      <c r="B27" s="175" t="str">
        <f>Masterfiles!C122</f>
        <v>S15</v>
      </c>
      <c r="C27" s="175" t="str">
        <f>Masterfiles!D122</f>
        <v>MMS dinspre alte retele</v>
      </c>
      <c r="D27" s="44" t="s">
        <v>337</v>
      </c>
      <c r="E27" s="210" t="s">
        <v>15</v>
      </c>
      <c r="F27" s="210" t="s">
        <v>15</v>
      </c>
      <c r="G27" s="210" t="s">
        <v>15</v>
      </c>
      <c r="H27" s="210" t="s">
        <v>15</v>
      </c>
      <c r="I27" s="210" t="s">
        <v>15</v>
      </c>
      <c r="K27" s="142"/>
      <c r="M27" s="142"/>
    </row>
    <row r="28" spans="2:13" ht="12.75">
      <c r="B28" s="175" t="str">
        <f>Masterfiles!C123</f>
        <v>S16</v>
      </c>
      <c r="C28" s="175" t="str">
        <f>Masterfiles!D123</f>
        <v>SMS in retea</v>
      </c>
      <c r="D28" s="44" t="s">
        <v>337</v>
      </c>
      <c r="E28" s="210" t="s">
        <v>15</v>
      </c>
      <c r="F28" s="210" t="s">
        <v>15</v>
      </c>
      <c r="G28" s="210" t="s">
        <v>15</v>
      </c>
      <c r="H28" s="210" t="s">
        <v>15</v>
      </c>
      <c r="I28" s="210" t="s">
        <v>15</v>
      </c>
      <c r="K28" s="142"/>
      <c r="M28" s="142"/>
    </row>
    <row r="29" spans="2:13" ht="12.75">
      <c r="B29" s="175" t="str">
        <f>Masterfiles!C124</f>
        <v>S17</v>
      </c>
      <c r="C29" s="175" t="str">
        <f>Masterfiles!D124</f>
        <v>SMS spre alte retele</v>
      </c>
      <c r="D29" s="44" t="s">
        <v>337</v>
      </c>
      <c r="E29" s="210" t="s">
        <v>15</v>
      </c>
      <c r="F29" s="210" t="s">
        <v>15</v>
      </c>
      <c r="G29" s="210" t="s">
        <v>15</v>
      </c>
      <c r="H29" s="210" t="s">
        <v>15</v>
      </c>
      <c r="I29" s="210" t="s">
        <v>15</v>
      </c>
      <c r="K29" s="142"/>
      <c r="M29" s="142"/>
    </row>
    <row r="30" spans="2:13" ht="12.75">
      <c r="B30" s="175" t="str">
        <f>Masterfiles!C125</f>
        <v>S18</v>
      </c>
      <c r="C30" s="175" t="str">
        <f>Masterfiles!D125</f>
        <v>SMS dinspre alte retele</v>
      </c>
      <c r="D30" s="44" t="s">
        <v>337</v>
      </c>
      <c r="E30" s="210" t="s">
        <v>15</v>
      </c>
      <c r="F30" s="210" t="s">
        <v>15</v>
      </c>
      <c r="G30" s="210" t="s">
        <v>15</v>
      </c>
      <c r="H30" s="210" t="s">
        <v>15</v>
      </c>
      <c r="I30" s="210" t="s">
        <v>15</v>
      </c>
      <c r="K30" s="142"/>
      <c r="M30" s="142"/>
    </row>
    <row r="31" spans="2:13" ht="12.75">
      <c r="B31" s="175" t="str">
        <f>Masterfiles!C126</f>
        <v>S19</v>
      </c>
      <c r="C31" s="175" t="str">
        <f>Masterfiles!D126</f>
        <v>GPRS</v>
      </c>
      <c r="D31" s="44" t="s">
        <v>214</v>
      </c>
      <c r="E31" s="210" t="s">
        <v>15</v>
      </c>
      <c r="F31" s="210" t="s">
        <v>15</v>
      </c>
      <c r="G31" s="210" t="s">
        <v>15</v>
      </c>
      <c r="H31" s="210" t="s">
        <v>15</v>
      </c>
      <c r="I31" s="210" t="s">
        <v>15</v>
      </c>
      <c r="K31" s="142"/>
      <c r="M31" s="142"/>
    </row>
    <row r="32" spans="2:13" ht="12.75">
      <c r="B32" s="175" t="str">
        <f>Masterfiles!C127</f>
        <v>S20</v>
      </c>
      <c r="C32" s="175" t="str">
        <f>Masterfiles!D127</f>
        <v>ALTELE: completati dupa caz</v>
      </c>
      <c r="D32" s="211"/>
      <c r="E32" s="210" t="s">
        <v>15</v>
      </c>
      <c r="F32" s="210" t="s">
        <v>15</v>
      </c>
      <c r="G32" s="210" t="s">
        <v>15</v>
      </c>
      <c r="H32" s="210" t="s">
        <v>15</v>
      </c>
      <c r="I32" s="210" t="s">
        <v>15</v>
      </c>
      <c r="K32" s="142"/>
      <c r="M32" s="142"/>
    </row>
    <row r="33" spans="2:13" ht="12.75">
      <c r="B33" s="175" t="str">
        <f>Masterfiles!C128</f>
        <v>S21</v>
      </c>
      <c r="C33" s="175" t="str">
        <f>Masterfiles!D128</f>
        <v>ALTELE: completati dupa caz</v>
      </c>
      <c r="D33" s="211"/>
      <c r="E33" s="210" t="s">
        <v>15</v>
      </c>
      <c r="F33" s="210" t="s">
        <v>15</v>
      </c>
      <c r="G33" s="210" t="s">
        <v>15</v>
      </c>
      <c r="H33" s="210" t="s">
        <v>15</v>
      </c>
      <c r="I33" s="210" t="s">
        <v>15</v>
      </c>
      <c r="K33" s="142"/>
      <c r="M33" s="142"/>
    </row>
    <row r="34" spans="2:13" ht="12.75">
      <c r="B34" s="175" t="str">
        <f>Masterfiles!C129</f>
        <v>S22</v>
      </c>
      <c r="C34" s="175" t="str">
        <f>Masterfiles!D129</f>
        <v>ALTELE: completati dupa caz</v>
      </c>
      <c r="D34" s="211"/>
      <c r="E34" s="210" t="s">
        <v>15</v>
      </c>
      <c r="F34" s="210" t="s">
        <v>15</v>
      </c>
      <c r="G34" s="210" t="s">
        <v>15</v>
      </c>
      <c r="H34" s="210" t="s">
        <v>15</v>
      </c>
      <c r="I34" s="210" t="s">
        <v>15</v>
      </c>
      <c r="K34" s="142"/>
      <c r="M34" s="142"/>
    </row>
    <row r="35" spans="2:13" ht="12.75">
      <c r="B35" s="175" t="str">
        <f>Masterfiles!C130</f>
        <v>S23</v>
      </c>
      <c r="C35" s="175" t="str">
        <f>Masterfiles!D130</f>
        <v>ALTELE: completati dupa caz</v>
      </c>
      <c r="D35" s="211"/>
      <c r="E35" s="210" t="s">
        <v>15</v>
      </c>
      <c r="F35" s="210" t="s">
        <v>15</v>
      </c>
      <c r="G35" s="210" t="s">
        <v>15</v>
      </c>
      <c r="H35" s="210" t="s">
        <v>15</v>
      </c>
      <c r="I35" s="210" t="s">
        <v>15</v>
      </c>
      <c r="K35" s="142"/>
      <c r="M35" s="142"/>
    </row>
    <row r="36" spans="2:13" ht="12.75">
      <c r="B36" s="1"/>
      <c r="C36" s="1"/>
      <c r="D36" s="122"/>
      <c r="E36" s="189"/>
      <c r="F36" s="190"/>
      <c r="G36" s="190"/>
      <c r="H36" s="190"/>
      <c r="I36" s="190"/>
      <c r="J36" s="190"/>
      <c r="K36" s="142"/>
      <c r="M36" s="142"/>
    </row>
    <row r="37" spans="2:26" ht="12.75">
      <c r="B37" s="40"/>
      <c r="C37" s="40"/>
      <c r="D37" s="40"/>
      <c r="E37" s="40"/>
      <c r="F37" s="40"/>
      <c r="G37" s="40"/>
      <c r="H37" s="40"/>
      <c r="I37" s="40"/>
      <c r="J37" s="40"/>
      <c r="K37" s="142"/>
      <c r="L37" s="40"/>
      <c r="M37" s="40"/>
      <c r="N37" s="40"/>
      <c r="O37" s="40"/>
      <c r="P37" s="40"/>
      <c r="Q37" s="40"/>
      <c r="R37" s="40"/>
      <c r="S37" s="40"/>
      <c r="T37" s="40"/>
      <c r="U37" s="40"/>
      <c r="V37" s="40"/>
      <c r="W37" s="40"/>
      <c r="X37" s="40"/>
      <c r="Y37" s="40"/>
      <c r="Z37" s="40"/>
    </row>
    <row r="38" spans="1:18" ht="12.75">
      <c r="A38" s="36">
        <v>2.02</v>
      </c>
      <c r="B38" s="34" t="s">
        <v>338</v>
      </c>
      <c r="E38" s="14"/>
      <c r="F38" s="14"/>
      <c r="G38" s="14"/>
      <c r="K38" s="142"/>
      <c r="L38" s="142"/>
      <c r="M38" s="142"/>
      <c r="N38" s="142"/>
      <c r="O38" s="142"/>
      <c r="R38" s="34"/>
    </row>
    <row r="39" spans="1:15" ht="12.75">
      <c r="A39" s="36"/>
      <c r="B39" s="147"/>
      <c r="C39" s="41"/>
      <c r="D39" s="14"/>
      <c r="E39" s="143"/>
      <c r="F39" s="143"/>
      <c r="G39" s="143"/>
      <c r="H39" s="144"/>
      <c r="I39" s="144"/>
      <c r="K39" s="142"/>
      <c r="L39" s="142"/>
      <c r="M39" s="142"/>
      <c r="N39" s="142"/>
      <c r="O39" s="142"/>
    </row>
    <row r="40" spans="1:15" ht="12.75">
      <c r="A40" s="36"/>
      <c r="B40" s="147" t="s">
        <v>339</v>
      </c>
      <c r="C40" s="41"/>
      <c r="D40" s="14"/>
      <c r="E40" s="143"/>
      <c r="F40" s="143"/>
      <c r="G40" s="143"/>
      <c r="H40" s="144"/>
      <c r="I40" s="144"/>
      <c r="K40" s="142"/>
      <c r="L40" s="142"/>
      <c r="M40" s="142"/>
      <c r="N40" s="142"/>
      <c r="O40" s="142"/>
    </row>
    <row r="41" spans="1:15" ht="12.75">
      <c r="A41" s="36"/>
      <c r="B41" s="147" t="s">
        <v>340</v>
      </c>
      <c r="C41" s="41"/>
      <c r="D41" s="14"/>
      <c r="E41" s="143"/>
      <c r="F41" s="143"/>
      <c r="G41" s="143"/>
      <c r="H41" s="144"/>
      <c r="I41" s="144"/>
      <c r="K41" s="142"/>
      <c r="L41" s="142"/>
      <c r="M41" s="142"/>
      <c r="N41" s="142"/>
      <c r="O41" s="142"/>
    </row>
    <row r="42" spans="1:15" ht="12.75">
      <c r="A42" s="36"/>
      <c r="B42" s="147"/>
      <c r="C42" s="41"/>
      <c r="D42" s="14"/>
      <c r="E42" s="143"/>
      <c r="F42" s="143"/>
      <c r="G42" s="143"/>
      <c r="H42" s="144"/>
      <c r="I42" s="144"/>
      <c r="K42" s="142"/>
      <c r="L42" s="142"/>
      <c r="M42" s="142"/>
      <c r="N42" s="142"/>
      <c r="O42" s="142"/>
    </row>
    <row r="43" spans="1:15" ht="12.75">
      <c r="A43" s="36"/>
      <c r="B43" s="34" t="s">
        <v>341</v>
      </c>
      <c r="C43" s="41"/>
      <c r="D43" s="14"/>
      <c r="E43" s="143"/>
      <c r="F43" s="143"/>
      <c r="G43" s="143"/>
      <c r="H43" s="144"/>
      <c r="I43" s="144"/>
      <c r="K43" s="142"/>
      <c r="L43" s="142"/>
      <c r="M43" s="142"/>
      <c r="N43" s="142"/>
      <c r="O43" s="142"/>
    </row>
    <row r="44" spans="2:6" ht="69.75" customHeight="1">
      <c r="B44" s="43" t="s">
        <v>245</v>
      </c>
      <c r="C44" s="43" t="s">
        <v>335</v>
      </c>
      <c r="D44" s="50" t="s">
        <v>342</v>
      </c>
      <c r="E44" s="77" t="s">
        <v>343</v>
      </c>
      <c r="F44" s="50" t="s">
        <v>344</v>
      </c>
    </row>
    <row r="45" spans="1:8" s="145" customFormat="1" ht="12.75">
      <c r="A45" s="204"/>
      <c r="B45" s="50"/>
      <c r="C45" s="50"/>
      <c r="D45" s="77" t="s">
        <v>345</v>
      </c>
      <c r="E45" s="77" t="s">
        <v>345</v>
      </c>
      <c r="F45" s="77" t="s">
        <v>345</v>
      </c>
      <c r="H45" s="146"/>
    </row>
    <row r="46" spans="2:6" ht="12.75">
      <c r="B46" s="175" t="str">
        <f>Masterfiles!C108</f>
        <v>S01</v>
      </c>
      <c r="C46" s="175" t="str">
        <f>Masterfiles!D108</f>
        <v>Apeluri in retea</v>
      </c>
      <c r="D46" s="210" t="s">
        <v>15</v>
      </c>
      <c r="E46" s="210" t="s">
        <v>15</v>
      </c>
      <c r="F46" s="210" t="s">
        <v>15</v>
      </c>
    </row>
    <row r="47" spans="2:6" ht="12.75">
      <c r="B47" s="175" t="str">
        <f>Masterfiles!C109</f>
        <v>S02</v>
      </c>
      <c r="C47" s="175" t="str">
        <f>Masterfiles!D109</f>
        <v>Apeluri de plecare spre retele fixe</v>
      </c>
      <c r="D47" s="210" t="s">
        <v>15</v>
      </c>
      <c r="E47" s="210" t="s">
        <v>15</v>
      </c>
      <c r="F47" s="210" t="s">
        <v>15</v>
      </c>
    </row>
    <row r="48" spans="2:6" ht="12.75">
      <c r="B48" s="175" t="str">
        <f>Masterfiles!C110</f>
        <v>S03</v>
      </c>
      <c r="C48" s="175" t="str">
        <f>Masterfiles!D110</f>
        <v>Apeluri de plecare spre alte retele mobile</v>
      </c>
      <c r="D48" s="210" t="s">
        <v>15</v>
      </c>
      <c r="E48" s="210" t="s">
        <v>15</v>
      </c>
      <c r="F48" s="210" t="s">
        <v>15</v>
      </c>
    </row>
    <row r="49" spans="2:6" ht="12.75">
      <c r="B49" s="175" t="str">
        <f>Masterfiles!C111</f>
        <v>S04</v>
      </c>
      <c r="C49" s="175" t="str">
        <f>Masterfiles!D111</f>
        <v>Apeluri de plecare internationale</v>
      </c>
      <c r="D49" s="210" t="s">
        <v>15</v>
      </c>
      <c r="E49" s="210" t="s">
        <v>15</v>
      </c>
      <c r="F49" s="210" t="s">
        <v>15</v>
      </c>
    </row>
    <row r="50" spans="1:6" ht="12.75">
      <c r="A50" s="18"/>
      <c r="B50" s="175" t="str">
        <f>Masterfiles!C112</f>
        <v>S05</v>
      </c>
      <c r="C50" s="175" t="str">
        <f>Masterfiles!D112</f>
        <v>Apeluri terminate din retele fixe</v>
      </c>
      <c r="D50" s="210" t="s">
        <v>15</v>
      </c>
      <c r="E50" s="210" t="s">
        <v>15</v>
      </c>
      <c r="F50" s="210" t="s">
        <v>15</v>
      </c>
    </row>
    <row r="51" spans="1:6" ht="12.75">
      <c r="A51" s="18"/>
      <c r="B51" s="175" t="str">
        <f>Masterfiles!C113</f>
        <v>S06</v>
      </c>
      <c r="C51" s="175" t="str">
        <f>Masterfiles!D113</f>
        <v>Apeluri terminate din alte retele mobile</v>
      </c>
      <c r="D51" s="210" t="s">
        <v>15</v>
      </c>
      <c r="E51" s="210" t="s">
        <v>15</v>
      </c>
      <c r="F51" s="210" t="s">
        <v>15</v>
      </c>
    </row>
    <row r="52" spans="1:6" ht="12.75">
      <c r="A52" s="18"/>
      <c r="B52" s="175" t="str">
        <f>Masterfiles!C114</f>
        <v>S07</v>
      </c>
      <c r="C52" s="175" t="str">
        <f>Masterfiles!D114</f>
        <v>Apeluri internationale terminate</v>
      </c>
      <c r="D52" s="210" t="s">
        <v>15</v>
      </c>
      <c r="E52" s="210" t="s">
        <v>15</v>
      </c>
      <c r="F52" s="210" t="s">
        <v>15</v>
      </c>
    </row>
    <row r="53" spans="1:6" ht="12.75">
      <c r="A53" s="18"/>
      <c r="B53" s="175" t="str">
        <f>Masterfiles!C115</f>
        <v>S08</v>
      </c>
      <c r="C53" s="175" t="str">
        <f>Masterfiles!D115</f>
        <v>Apeluri in roaming (outbound)</v>
      </c>
      <c r="D53" s="210" t="s">
        <v>15</v>
      </c>
      <c r="E53" s="210" t="s">
        <v>15</v>
      </c>
      <c r="F53" s="210" t="s">
        <v>15</v>
      </c>
    </row>
    <row r="54" spans="1:6" ht="12.75">
      <c r="A54" s="18"/>
      <c r="B54" s="175" t="str">
        <f>Masterfiles!C116</f>
        <v>S09</v>
      </c>
      <c r="C54" s="175" t="str">
        <f>Masterfiles!D116</f>
        <v>Apeluri in roaming (inbound)</v>
      </c>
      <c r="D54" s="210" t="s">
        <v>15</v>
      </c>
      <c r="E54" s="210" t="s">
        <v>15</v>
      </c>
      <c r="F54" s="210" t="s">
        <v>15</v>
      </c>
    </row>
    <row r="55" spans="1:6" ht="12.75">
      <c r="A55" s="18"/>
      <c r="B55" s="175" t="str">
        <f>Masterfiles!C117</f>
        <v>S10</v>
      </c>
      <c r="C55" s="175" t="str">
        <f>Masterfiles!D117</f>
        <v>Voice mail </v>
      </c>
      <c r="D55" s="210" t="s">
        <v>15</v>
      </c>
      <c r="E55" s="210" t="s">
        <v>15</v>
      </c>
      <c r="F55" s="210" t="s">
        <v>15</v>
      </c>
    </row>
    <row r="56" spans="1:6" ht="12.75">
      <c r="A56" s="18"/>
      <c r="B56" s="175" t="str">
        <f>Masterfiles!C118</f>
        <v>S11</v>
      </c>
      <c r="C56" s="175" t="str">
        <f>Masterfiles!D118</f>
        <v>Apeluri la servicii clienti</v>
      </c>
      <c r="D56" s="210" t="s">
        <v>15</v>
      </c>
      <c r="E56" s="210" t="s">
        <v>15</v>
      </c>
      <c r="F56" s="210" t="s">
        <v>15</v>
      </c>
    </row>
    <row r="57" spans="1:6" ht="12.75">
      <c r="A57" s="18"/>
      <c r="B57" s="175" t="str">
        <f>Masterfiles!C119</f>
        <v>S12</v>
      </c>
      <c r="C57" s="175" t="str">
        <f>Masterfiles!D119</f>
        <v>Apeluri video</v>
      </c>
      <c r="D57" s="169"/>
      <c r="E57" s="169"/>
      <c r="F57" s="169"/>
    </row>
    <row r="58" spans="1:6" ht="12.75">
      <c r="A58" s="18"/>
      <c r="B58" s="175" t="str">
        <f>Masterfiles!C120</f>
        <v>S13</v>
      </c>
      <c r="C58" s="175" t="str">
        <f>Masterfiles!D120</f>
        <v>MMS in retea</v>
      </c>
      <c r="D58" s="169"/>
      <c r="E58" s="169"/>
      <c r="F58" s="169"/>
    </row>
    <row r="59" spans="2:6" ht="12.75">
      <c r="B59" s="175" t="str">
        <f>Masterfiles!C121</f>
        <v>S14</v>
      </c>
      <c r="C59" s="175" t="str">
        <f>Masterfiles!D121</f>
        <v>MMS spre alte retele</v>
      </c>
      <c r="D59" s="169"/>
      <c r="E59" s="169"/>
      <c r="F59" s="169"/>
    </row>
    <row r="60" spans="2:6" ht="12.75">
      <c r="B60" s="175" t="str">
        <f>Masterfiles!C122</f>
        <v>S15</v>
      </c>
      <c r="C60" s="175" t="str">
        <f>Masterfiles!D122</f>
        <v>MMS dinspre alte retele</v>
      </c>
      <c r="D60" s="169"/>
      <c r="E60" s="169"/>
      <c r="F60" s="169"/>
    </row>
    <row r="61" spans="2:6" ht="12.75">
      <c r="B61" s="175" t="str">
        <f>Masterfiles!C123</f>
        <v>S16</v>
      </c>
      <c r="C61" s="175" t="str">
        <f>Masterfiles!D123</f>
        <v>SMS in retea</v>
      </c>
      <c r="D61" s="169"/>
      <c r="E61" s="169"/>
      <c r="F61" s="169"/>
    </row>
    <row r="62" spans="2:6" ht="12.75">
      <c r="B62" s="175" t="str">
        <f>Masterfiles!C124</f>
        <v>S17</v>
      </c>
      <c r="C62" s="175" t="str">
        <f>Masterfiles!D124</f>
        <v>SMS spre alte retele</v>
      </c>
      <c r="D62" s="169"/>
      <c r="E62" s="169"/>
      <c r="F62" s="169"/>
    </row>
    <row r="63" spans="2:6" ht="12.75">
      <c r="B63" s="175" t="str">
        <f>Masterfiles!C125</f>
        <v>S18</v>
      </c>
      <c r="C63" s="175" t="str">
        <f>Masterfiles!D125</f>
        <v>SMS dinspre alte retele</v>
      </c>
      <c r="D63" s="169"/>
      <c r="E63" s="169"/>
      <c r="F63" s="169"/>
    </row>
    <row r="64" spans="2:6" ht="12.75">
      <c r="B64" s="175" t="str">
        <f>Masterfiles!C126</f>
        <v>S19</v>
      </c>
      <c r="C64" s="175" t="str">
        <f>Masterfiles!D126</f>
        <v>GPRS</v>
      </c>
      <c r="D64" s="169"/>
      <c r="E64" s="169"/>
      <c r="F64" s="169"/>
    </row>
    <row r="65" spans="2:6" ht="12.75">
      <c r="B65" s="175" t="str">
        <f>Masterfiles!C127</f>
        <v>S20</v>
      </c>
      <c r="C65" s="175" t="str">
        <f>Masterfiles!D127</f>
        <v>ALTELE: completati dupa caz</v>
      </c>
      <c r="D65" s="169"/>
      <c r="E65" s="169"/>
      <c r="F65" s="169"/>
    </row>
    <row r="66" spans="2:6" ht="12.75">
      <c r="B66" s="175" t="str">
        <f>Masterfiles!C128</f>
        <v>S21</v>
      </c>
      <c r="C66" s="175" t="str">
        <f>Masterfiles!D128</f>
        <v>ALTELE: completati dupa caz</v>
      </c>
      <c r="D66" s="169"/>
      <c r="E66" s="169"/>
      <c r="F66" s="169"/>
    </row>
    <row r="67" spans="2:6" ht="12.75">
      <c r="B67" s="175" t="str">
        <f>Masterfiles!C129</f>
        <v>S22</v>
      </c>
      <c r="C67" s="175" t="str">
        <f>Masterfiles!D129</f>
        <v>ALTELE: completati dupa caz</v>
      </c>
      <c r="D67" s="169"/>
      <c r="E67" s="169"/>
      <c r="F67" s="169"/>
    </row>
    <row r="68" spans="2:6" ht="12.75">
      <c r="B68" s="175" t="str">
        <f>Masterfiles!C130</f>
        <v>S23</v>
      </c>
      <c r="C68" s="175" t="str">
        <f>Masterfiles!D130</f>
        <v>ALTELE: completati dupa caz</v>
      </c>
      <c r="D68" s="169"/>
      <c r="E68" s="169"/>
      <c r="F68" s="169"/>
    </row>
    <row r="69" spans="2:27" ht="12.75">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row>
    <row r="71" spans="1:12" s="9" customFormat="1" ht="12.75">
      <c r="A71" s="15">
        <v>1.05</v>
      </c>
      <c r="B71" s="41"/>
      <c r="C71" s="15" t="s">
        <v>346</v>
      </c>
      <c r="E71" s="15"/>
      <c r="G71" s="10"/>
      <c r="H71" s="10"/>
      <c r="I71" s="11"/>
      <c r="J71" s="11"/>
      <c r="K71" s="17"/>
      <c r="L71" s="12"/>
    </row>
    <row r="72" spans="1:12" s="9" customFormat="1" ht="12.75">
      <c r="A72" s="15"/>
      <c r="B72" s="41"/>
      <c r="C72" s="15"/>
      <c r="E72" s="15"/>
      <c r="G72" s="10"/>
      <c r="H72" s="10"/>
      <c r="I72" s="11"/>
      <c r="J72" s="11"/>
      <c r="K72" s="17"/>
      <c r="L72" s="12"/>
    </row>
    <row r="73" spans="1:12" s="9" customFormat="1" ht="12.75">
      <c r="A73" s="15"/>
      <c r="B73" s="41"/>
      <c r="C73" s="15"/>
      <c r="E73" s="15"/>
      <c r="G73" s="10"/>
      <c r="H73" s="10"/>
      <c r="I73" s="11"/>
      <c r="J73" s="11"/>
      <c r="K73" s="17"/>
      <c r="L73" s="12"/>
    </row>
    <row r="74" spans="1:10" s="9" customFormat="1" ht="12.75">
      <c r="A74" s="12"/>
      <c r="B74" s="74" t="s">
        <v>245</v>
      </c>
      <c r="C74" s="75" t="s">
        <v>323</v>
      </c>
      <c r="D74" s="76">
        <v>2010</v>
      </c>
      <c r="E74" s="76">
        <v>2011</v>
      </c>
      <c r="F74" s="76">
        <v>2012</v>
      </c>
      <c r="G74" s="76">
        <v>2013</v>
      </c>
      <c r="H74" s="76">
        <v>2014</v>
      </c>
      <c r="J74" s="17"/>
    </row>
    <row r="75" spans="1:10" s="9" customFormat="1" ht="12.75">
      <c r="A75" s="12"/>
      <c r="B75" s="74"/>
      <c r="C75" s="123"/>
      <c r="D75" s="76" t="s">
        <v>327</v>
      </c>
      <c r="E75" s="76" t="s">
        <v>327</v>
      </c>
      <c r="F75" s="76" t="s">
        <v>327</v>
      </c>
      <c r="G75" s="76" t="s">
        <v>327</v>
      </c>
      <c r="H75" s="76" t="s">
        <v>327</v>
      </c>
      <c r="J75" s="17"/>
    </row>
    <row r="76" spans="1:10" s="9" customFormat="1" ht="12.75">
      <c r="A76" s="12"/>
      <c r="B76" s="28" t="str">
        <f>Masterfiles!C7</f>
        <v>D01</v>
      </c>
      <c r="C76" s="28" t="str">
        <f>Masterfiles!D7</f>
        <v>Chişinǎu</v>
      </c>
      <c r="D76" s="210" t="s">
        <v>9</v>
      </c>
      <c r="E76" s="210" t="s">
        <v>9</v>
      </c>
      <c r="F76" s="210" t="s">
        <v>9</v>
      </c>
      <c r="G76" s="210" t="s">
        <v>9</v>
      </c>
      <c r="H76" s="210" t="s">
        <v>9</v>
      </c>
      <c r="J76" s="17"/>
    </row>
    <row r="77" spans="1:10" s="9" customFormat="1" ht="12.75">
      <c r="A77" s="12"/>
      <c r="B77" s="28" t="str">
        <f>Masterfiles!C8</f>
        <v>D02</v>
      </c>
      <c r="C77" s="28" t="str">
        <f>Masterfiles!D8</f>
        <v>Bǎlţi</v>
      </c>
      <c r="D77" s="210" t="s">
        <v>9</v>
      </c>
      <c r="E77" s="210" t="s">
        <v>9</v>
      </c>
      <c r="F77" s="210" t="s">
        <v>9</v>
      </c>
      <c r="G77" s="210" t="s">
        <v>9</v>
      </c>
      <c r="H77" s="210" t="s">
        <v>9</v>
      </c>
      <c r="J77" s="17"/>
    </row>
    <row r="78" spans="1:10" s="9" customFormat="1" ht="12.75">
      <c r="A78" s="12"/>
      <c r="B78" s="28" t="str">
        <f>Masterfiles!C9</f>
        <v>D03</v>
      </c>
      <c r="C78" s="28" t="str">
        <f>Masterfiles!D9</f>
        <v>Anenii Noi</v>
      </c>
      <c r="D78" s="210" t="s">
        <v>9</v>
      </c>
      <c r="E78" s="210" t="s">
        <v>9</v>
      </c>
      <c r="F78" s="210" t="s">
        <v>9</v>
      </c>
      <c r="G78" s="210" t="s">
        <v>9</v>
      </c>
      <c r="H78" s="210" t="s">
        <v>9</v>
      </c>
      <c r="J78" s="17"/>
    </row>
    <row r="79" spans="1:10" s="9" customFormat="1" ht="12.75">
      <c r="A79" s="12"/>
      <c r="B79" s="28" t="str">
        <f>Masterfiles!C10</f>
        <v>D04</v>
      </c>
      <c r="C79" s="28" t="str">
        <f>Masterfiles!D10</f>
        <v>Basarabeasca</v>
      </c>
      <c r="D79" s="210" t="s">
        <v>9</v>
      </c>
      <c r="E79" s="210" t="s">
        <v>9</v>
      </c>
      <c r="F79" s="210" t="s">
        <v>9</v>
      </c>
      <c r="G79" s="210" t="s">
        <v>9</v>
      </c>
      <c r="H79" s="210" t="s">
        <v>9</v>
      </c>
      <c r="J79" s="17"/>
    </row>
    <row r="80" spans="1:10" s="9" customFormat="1" ht="12.75">
      <c r="A80" s="12"/>
      <c r="B80" s="28" t="str">
        <f>Masterfiles!C12</f>
        <v>D06</v>
      </c>
      <c r="C80" s="28" t="str">
        <f>Masterfiles!D12</f>
        <v>Cahul</v>
      </c>
      <c r="D80" s="210" t="s">
        <v>9</v>
      </c>
      <c r="E80" s="210" t="s">
        <v>9</v>
      </c>
      <c r="F80" s="210" t="s">
        <v>9</v>
      </c>
      <c r="G80" s="210" t="s">
        <v>9</v>
      </c>
      <c r="H80" s="210" t="s">
        <v>9</v>
      </c>
      <c r="J80" s="17"/>
    </row>
    <row r="81" spans="1:10" s="9" customFormat="1" ht="12.75">
      <c r="A81" s="12"/>
      <c r="B81" s="28" t="str">
        <f>Masterfiles!C13</f>
        <v>D07</v>
      </c>
      <c r="C81" s="28" t="str">
        <f>Masterfiles!D13</f>
        <v>Cantemir</v>
      </c>
      <c r="D81" s="210" t="s">
        <v>9</v>
      </c>
      <c r="E81" s="210" t="s">
        <v>9</v>
      </c>
      <c r="F81" s="210" t="s">
        <v>9</v>
      </c>
      <c r="G81" s="210" t="s">
        <v>9</v>
      </c>
      <c r="H81" s="210" t="s">
        <v>9</v>
      </c>
      <c r="J81" s="17"/>
    </row>
    <row r="82" spans="1:10" s="9" customFormat="1" ht="12.75">
      <c r="A82" s="12"/>
      <c r="B82" s="28" t="str">
        <f>Masterfiles!C14</f>
        <v>D08</v>
      </c>
      <c r="C82" s="28" t="str">
        <f>Masterfiles!D14</f>
        <v>Cǎlǎraşi</v>
      </c>
      <c r="D82" s="210" t="s">
        <v>9</v>
      </c>
      <c r="E82" s="210" t="s">
        <v>9</v>
      </c>
      <c r="F82" s="210" t="s">
        <v>9</v>
      </c>
      <c r="G82" s="210" t="s">
        <v>9</v>
      </c>
      <c r="H82" s="210" t="s">
        <v>9</v>
      </c>
      <c r="J82" s="17"/>
    </row>
    <row r="83" spans="1:10" s="9" customFormat="1" ht="12.75">
      <c r="A83" s="12"/>
      <c r="B83" s="28" t="str">
        <f>Masterfiles!C15</f>
        <v>D09</v>
      </c>
      <c r="C83" s="28" t="str">
        <f>Masterfiles!D15</f>
        <v>Cǎuşeni</v>
      </c>
      <c r="D83" s="210" t="s">
        <v>9</v>
      </c>
      <c r="E83" s="210" t="s">
        <v>9</v>
      </c>
      <c r="F83" s="210" t="s">
        <v>9</v>
      </c>
      <c r="G83" s="210" t="s">
        <v>9</v>
      </c>
      <c r="H83" s="210" t="s">
        <v>9</v>
      </c>
      <c r="J83" s="17"/>
    </row>
    <row r="84" spans="1:10" s="9" customFormat="1" ht="12.75">
      <c r="A84" s="12"/>
      <c r="B84" s="28" t="str">
        <f>Masterfiles!C16</f>
        <v>D10</v>
      </c>
      <c r="C84" s="28" t="str">
        <f>Masterfiles!D16</f>
        <v>Cimişlia</v>
      </c>
      <c r="D84" s="210" t="s">
        <v>9</v>
      </c>
      <c r="E84" s="210" t="s">
        <v>9</v>
      </c>
      <c r="F84" s="210" t="s">
        <v>9</v>
      </c>
      <c r="G84" s="210" t="s">
        <v>9</v>
      </c>
      <c r="H84" s="210" t="s">
        <v>9</v>
      </c>
      <c r="J84" s="17"/>
    </row>
    <row r="85" spans="1:10" s="9" customFormat="1" ht="12.75">
      <c r="A85" s="12"/>
      <c r="B85" s="28" t="str">
        <f>Masterfiles!C17</f>
        <v>D11</v>
      </c>
      <c r="C85" s="28" t="str">
        <f>Masterfiles!D17</f>
        <v>Criuleni</v>
      </c>
      <c r="D85" s="210" t="s">
        <v>9</v>
      </c>
      <c r="E85" s="210" t="s">
        <v>9</v>
      </c>
      <c r="F85" s="210" t="s">
        <v>9</v>
      </c>
      <c r="G85" s="210" t="s">
        <v>9</v>
      </c>
      <c r="H85" s="210" t="s">
        <v>9</v>
      </c>
      <c r="J85" s="17"/>
    </row>
    <row r="86" spans="1:10" s="9" customFormat="1" ht="12.75">
      <c r="A86" s="12"/>
      <c r="B86" s="28" t="str">
        <f>Masterfiles!C18</f>
        <v>D12</v>
      </c>
      <c r="C86" s="28" t="str">
        <f>Masterfiles!D18</f>
        <v>Donduşeni</v>
      </c>
      <c r="D86" s="210" t="s">
        <v>9</v>
      </c>
      <c r="E86" s="210" t="s">
        <v>9</v>
      </c>
      <c r="F86" s="210" t="s">
        <v>9</v>
      </c>
      <c r="G86" s="210" t="s">
        <v>9</v>
      </c>
      <c r="H86" s="210" t="s">
        <v>9</v>
      </c>
      <c r="J86" s="17"/>
    </row>
    <row r="87" spans="1:10" s="9" customFormat="1" ht="12.75">
      <c r="A87" s="12"/>
      <c r="B87" s="28" t="str">
        <f>Masterfiles!C19</f>
        <v>D13</v>
      </c>
      <c r="C87" s="28" t="str">
        <f>Masterfiles!D19</f>
        <v>Drochia</v>
      </c>
      <c r="D87" s="210" t="s">
        <v>9</v>
      </c>
      <c r="E87" s="210" t="s">
        <v>9</v>
      </c>
      <c r="F87" s="210" t="s">
        <v>9</v>
      </c>
      <c r="G87" s="210" t="s">
        <v>9</v>
      </c>
      <c r="H87" s="210" t="s">
        <v>9</v>
      </c>
      <c r="J87" s="17"/>
    </row>
    <row r="88" spans="1:10" s="9" customFormat="1" ht="12.75">
      <c r="A88" s="12"/>
      <c r="B88" s="28" t="str">
        <f>Masterfiles!C20</f>
        <v>D14</v>
      </c>
      <c r="C88" s="28" t="str">
        <f>Masterfiles!D20</f>
        <v>Dubusǎri</v>
      </c>
      <c r="D88" s="210" t="s">
        <v>9</v>
      </c>
      <c r="E88" s="210" t="s">
        <v>9</v>
      </c>
      <c r="F88" s="210" t="s">
        <v>9</v>
      </c>
      <c r="G88" s="210" t="s">
        <v>9</v>
      </c>
      <c r="H88" s="210" t="s">
        <v>9</v>
      </c>
      <c r="J88" s="17"/>
    </row>
    <row r="89" spans="1:10" s="9" customFormat="1" ht="12.75">
      <c r="A89" s="12"/>
      <c r="B89" s="28" t="str">
        <f>Masterfiles!C21</f>
        <v>D15</v>
      </c>
      <c r="C89" s="28" t="str">
        <f>Masterfiles!D21</f>
        <v>Edineţ</v>
      </c>
      <c r="D89" s="210" t="s">
        <v>9</v>
      </c>
      <c r="E89" s="210" t="s">
        <v>9</v>
      </c>
      <c r="F89" s="210" t="s">
        <v>9</v>
      </c>
      <c r="G89" s="210" t="s">
        <v>9</v>
      </c>
      <c r="H89" s="210" t="s">
        <v>9</v>
      </c>
      <c r="J89" s="17"/>
    </row>
    <row r="90" spans="1:10" s="9" customFormat="1" ht="12.75">
      <c r="A90" s="12"/>
      <c r="B90" s="28" t="str">
        <f>Masterfiles!C22</f>
        <v>D16</v>
      </c>
      <c r="C90" s="28" t="str">
        <f>Masterfiles!D22</f>
        <v>Fǎleşti</v>
      </c>
      <c r="D90" s="210" t="s">
        <v>9</v>
      </c>
      <c r="E90" s="210" t="s">
        <v>9</v>
      </c>
      <c r="F90" s="210" t="s">
        <v>9</v>
      </c>
      <c r="G90" s="210" t="s">
        <v>9</v>
      </c>
      <c r="H90" s="210" t="s">
        <v>9</v>
      </c>
      <c r="J90" s="17"/>
    </row>
    <row r="91" spans="1:10" s="9" customFormat="1" ht="12.75">
      <c r="A91" s="12"/>
      <c r="B91" s="28" t="str">
        <f>Masterfiles!C23</f>
        <v>D17</v>
      </c>
      <c r="C91" s="28" t="str">
        <f>Masterfiles!D23</f>
        <v>Floreşti</v>
      </c>
      <c r="D91" s="210" t="s">
        <v>9</v>
      </c>
      <c r="E91" s="210" t="s">
        <v>9</v>
      </c>
      <c r="F91" s="210" t="s">
        <v>9</v>
      </c>
      <c r="G91" s="210" t="s">
        <v>9</v>
      </c>
      <c r="H91" s="210" t="s">
        <v>9</v>
      </c>
      <c r="J91" s="17"/>
    </row>
    <row r="92" spans="1:10" s="9" customFormat="1" ht="12.75">
      <c r="A92" s="12"/>
      <c r="B92" s="28" t="str">
        <f>Masterfiles!C24</f>
        <v>D18</v>
      </c>
      <c r="C92" s="28" t="str">
        <f>Masterfiles!D24</f>
        <v>Glodeni</v>
      </c>
      <c r="D92" s="210" t="s">
        <v>9</v>
      </c>
      <c r="E92" s="210" t="s">
        <v>9</v>
      </c>
      <c r="F92" s="210" t="s">
        <v>9</v>
      </c>
      <c r="G92" s="210" t="s">
        <v>9</v>
      </c>
      <c r="H92" s="210" t="s">
        <v>9</v>
      </c>
      <c r="J92" s="17"/>
    </row>
    <row r="93" spans="1:10" s="9" customFormat="1" ht="12.75">
      <c r="A93" s="12"/>
      <c r="B93" s="28" t="str">
        <f>Masterfiles!C25</f>
        <v>D19</v>
      </c>
      <c r="C93" s="28" t="str">
        <f>Masterfiles!D25</f>
        <v>Hinceşti</v>
      </c>
      <c r="D93" s="210" t="s">
        <v>9</v>
      </c>
      <c r="E93" s="210" t="s">
        <v>9</v>
      </c>
      <c r="F93" s="210" t="s">
        <v>9</v>
      </c>
      <c r="G93" s="210" t="s">
        <v>9</v>
      </c>
      <c r="H93" s="210" t="s">
        <v>9</v>
      </c>
      <c r="J93" s="17"/>
    </row>
    <row r="94" spans="1:10" s="9" customFormat="1" ht="12.75">
      <c r="A94" s="12"/>
      <c r="B94" s="28" t="str">
        <f>Masterfiles!C26</f>
        <v>D20</v>
      </c>
      <c r="C94" s="28" t="str">
        <f>Masterfiles!D26</f>
        <v>Ialoveni</v>
      </c>
      <c r="D94" s="210" t="s">
        <v>9</v>
      </c>
      <c r="E94" s="210" t="s">
        <v>9</v>
      </c>
      <c r="F94" s="210" t="s">
        <v>9</v>
      </c>
      <c r="G94" s="210" t="s">
        <v>9</v>
      </c>
      <c r="H94" s="210" t="s">
        <v>9</v>
      </c>
      <c r="J94" s="17"/>
    </row>
    <row r="95" spans="1:10" s="9" customFormat="1" ht="12.75">
      <c r="A95" s="12"/>
      <c r="B95" s="28" t="str">
        <f>Masterfiles!C27</f>
        <v>D21</v>
      </c>
      <c r="C95" s="28" t="str">
        <f>Masterfiles!D27</f>
        <v>Leova</v>
      </c>
      <c r="D95" s="210" t="s">
        <v>9</v>
      </c>
      <c r="E95" s="210" t="s">
        <v>9</v>
      </c>
      <c r="F95" s="210" t="s">
        <v>9</v>
      </c>
      <c r="G95" s="210" t="s">
        <v>9</v>
      </c>
      <c r="H95" s="210" t="s">
        <v>9</v>
      </c>
      <c r="J95" s="17"/>
    </row>
    <row r="96" spans="1:10" s="9" customFormat="1" ht="12.75">
      <c r="A96" s="12"/>
      <c r="B96" s="28" t="str">
        <f>Masterfiles!C28</f>
        <v>D22</v>
      </c>
      <c r="C96" s="28" t="str">
        <f>Masterfiles!D28</f>
        <v>Nisporeni</v>
      </c>
      <c r="D96" s="210" t="s">
        <v>9</v>
      </c>
      <c r="E96" s="210" t="s">
        <v>9</v>
      </c>
      <c r="F96" s="210" t="s">
        <v>9</v>
      </c>
      <c r="G96" s="210" t="s">
        <v>9</v>
      </c>
      <c r="H96" s="210" t="s">
        <v>9</v>
      </c>
      <c r="J96" s="17"/>
    </row>
    <row r="97" spans="1:10" s="9" customFormat="1" ht="12.75">
      <c r="A97" s="12"/>
      <c r="B97" s="28" t="str">
        <f>Masterfiles!C29</f>
        <v>D23</v>
      </c>
      <c r="C97" s="28" t="str">
        <f>Masterfiles!D29</f>
        <v>Ocniţa</v>
      </c>
      <c r="D97" s="210" t="s">
        <v>9</v>
      </c>
      <c r="E97" s="210" t="s">
        <v>9</v>
      </c>
      <c r="F97" s="210" t="s">
        <v>9</v>
      </c>
      <c r="G97" s="210" t="s">
        <v>9</v>
      </c>
      <c r="H97" s="210" t="s">
        <v>9</v>
      </c>
      <c r="J97" s="17"/>
    </row>
    <row r="98" spans="1:10" s="9" customFormat="1" ht="12.75">
      <c r="A98" s="12"/>
      <c r="B98" s="28" t="str">
        <f>Masterfiles!C30</f>
        <v>D24</v>
      </c>
      <c r="C98" s="28" t="str">
        <f>Masterfiles!D30</f>
        <v>Orhei</v>
      </c>
      <c r="D98" s="210" t="s">
        <v>9</v>
      </c>
      <c r="E98" s="210" t="s">
        <v>9</v>
      </c>
      <c r="F98" s="210" t="s">
        <v>9</v>
      </c>
      <c r="G98" s="210" t="s">
        <v>9</v>
      </c>
      <c r="H98" s="210" t="s">
        <v>9</v>
      </c>
      <c r="J98" s="17"/>
    </row>
    <row r="99" spans="1:10" s="9" customFormat="1" ht="12.75">
      <c r="A99" s="12"/>
      <c r="B99" s="28" t="str">
        <f>Masterfiles!C31</f>
        <v>D25</v>
      </c>
      <c r="C99" s="28" t="str">
        <f>Masterfiles!D31</f>
        <v>Rezina</v>
      </c>
      <c r="D99" s="210" t="s">
        <v>9</v>
      </c>
      <c r="E99" s="210" t="s">
        <v>9</v>
      </c>
      <c r="F99" s="210" t="s">
        <v>9</v>
      </c>
      <c r="G99" s="210" t="s">
        <v>9</v>
      </c>
      <c r="H99" s="210" t="s">
        <v>9</v>
      </c>
      <c r="J99" s="17"/>
    </row>
    <row r="100" spans="1:10" s="9" customFormat="1" ht="12.75">
      <c r="A100" s="12"/>
      <c r="B100" s="28" t="str">
        <f>Masterfiles!C32</f>
        <v>D26</v>
      </c>
      <c r="C100" s="28" t="str">
        <f>Masterfiles!D32</f>
        <v>Rîşcani</v>
      </c>
      <c r="D100" s="210" t="s">
        <v>9</v>
      </c>
      <c r="E100" s="210" t="s">
        <v>9</v>
      </c>
      <c r="F100" s="210" t="s">
        <v>9</v>
      </c>
      <c r="G100" s="210" t="s">
        <v>9</v>
      </c>
      <c r="H100" s="210" t="s">
        <v>9</v>
      </c>
      <c r="J100" s="17"/>
    </row>
    <row r="101" spans="1:10" s="9" customFormat="1" ht="12.75">
      <c r="A101" s="12"/>
      <c r="B101" s="28" t="str">
        <f>Masterfiles!C33</f>
        <v>D27</v>
      </c>
      <c r="C101" s="28" t="str">
        <f>Masterfiles!D33</f>
        <v>Sîngerei</v>
      </c>
      <c r="D101" s="210" t="s">
        <v>9</v>
      </c>
      <c r="E101" s="210" t="s">
        <v>9</v>
      </c>
      <c r="F101" s="210" t="s">
        <v>9</v>
      </c>
      <c r="G101" s="210" t="s">
        <v>9</v>
      </c>
      <c r="H101" s="210" t="s">
        <v>9</v>
      </c>
      <c r="J101" s="17"/>
    </row>
    <row r="102" spans="1:10" s="9" customFormat="1" ht="12.75">
      <c r="A102" s="12"/>
      <c r="B102" s="28" t="str">
        <f>Masterfiles!C34</f>
        <v>D28</v>
      </c>
      <c r="C102" s="28" t="str">
        <f>Masterfiles!D34</f>
        <v>Soroca</v>
      </c>
      <c r="D102" s="210" t="s">
        <v>9</v>
      </c>
      <c r="E102" s="210" t="s">
        <v>9</v>
      </c>
      <c r="F102" s="210" t="s">
        <v>9</v>
      </c>
      <c r="G102" s="210" t="s">
        <v>9</v>
      </c>
      <c r="H102" s="210" t="s">
        <v>9</v>
      </c>
      <c r="J102" s="17"/>
    </row>
    <row r="103" spans="1:10" s="9" customFormat="1" ht="12.75">
      <c r="A103" s="12"/>
      <c r="B103" s="28" t="str">
        <f>Masterfiles!C35</f>
        <v>D29</v>
      </c>
      <c r="C103" s="28" t="str">
        <f>Masterfiles!D35</f>
        <v>Strǎşeni</v>
      </c>
      <c r="D103" s="210" t="s">
        <v>9</v>
      </c>
      <c r="E103" s="210" t="s">
        <v>9</v>
      </c>
      <c r="F103" s="210" t="s">
        <v>9</v>
      </c>
      <c r="G103" s="210" t="s">
        <v>9</v>
      </c>
      <c r="H103" s="210" t="s">
        <v>9</v>
      </c>
      <c r="J103" s="17"/>
    </row>
    <row r="104" spans="1:10" s="9" customFormat="1" ht="12.75">
      <c r="A104" s="12"/>
      <c r="B104" s="28" t="str">
        <f>Masterfiles!C36</f>
        <v>D30</v>
      </c>
      <c r="C104" s="28" t="str">
        <f>Masterfiles!D36</f>
        <v>Şoldăneşti</v>
      </c>
      <c r="D104" s="210" t="s">
        <v>9</v>
      </c>
      <c r="E104" s="210" t="s">
        <v>9</v>
      </c>
      <c r="F104" s="210" t="s">
        <v>9</v>
      </c>
      <c r="G104" s="210" t="s">
        <v>9</v>
      </c>
      <c r="H104" s="210" t="s">
        <v>9</v>
      </c>
      <c r="J104" s="17"/>
    </row>
    <row r="105" spans="1:10" s="9" customFormat="1" ht="12.75">
      <c r="A105" s="12"/>
      <c r="B105" s="28" t="str">
        <f>Masterfiles!C37</f>
        <v>D31</v>
      </c>
      <c r="C105" s="28" t="str">
        <f>Masterfiles!D37</f>
        <v>Ştefan Vodă</v>
      </c>
      <c r="D105" s="210" t="s">
        <v>9</v>
      </c>
      <c r="E105" s="210" t="s">
        <v>9</v>
      </c>
      <c r="F105" s="210" t="s">
        <v>9</v>
      </c>
      <c r="G105" s="210" t="s">
        <v>9</v>
      </c>
      <c r="H105" s="210" t="s">
        <v>9</v>
      </c>
      <c r="J105" s="17"/>
    </row>
    <row r="106" spans="1:10" s="9" customFormat="1" ht="12.75">
      <c r="A106" s="12"/>
      <c r="B106" s="28" t="str">
        <f>Masterfiles!C38</f>
        <v>D32</v>
      </c>
      <c r="C106" s="28" t="str">
        <f>Masterfiles!D38</f>
        <v>Taraclia</v>
      </c>
      <c r="D106" s="210" t="s">
        <v>9</v>
      </c>
      <c r="E106" s="210" t="s">
        <v>9</v>
      </c>
      <c r="F106" s="210" t="s">
        <v>9</v>
      </c>
      <c r="G106" s="210" t="s">
        <v>9</v>
      </c>
      <c r="H106" s="210" t="s">
        <v>9</v>
      </c>
      <c r="J106" s="17"/>
    </row>
    <row r="107" spans="1:10" s="9" customFormat="1" ht="12.75">
      <c r="A107" s="12"/>
      <c r="B107" s="28" t="str">
        <f>Masterfiles!C39</f>
        <v>D33</v>
      </c>
      <c r="C107" s="28" t="str">
        <f>Masterfiles!D39</f>
        <v>Teleneşti</v>
      </c>
      <c r="D107" s="210" t="s">
        <v>9</v>
      </c>
      <c r="E107" s="210" t="s">
        <v>9</v>
      </c>
      <c r="F107" s="210" t="s">
        <v>9</v>
      </c>
      <c r="G107" s="210" t="s">
        <v>9</v>
      </c>
      <c r="H107" s="210" t="s">
        <v>9</v>
      </c>
      <c r="J107" s="17"/>
    </row>
    <row r="108" spans="1:10" s="9" customFormat="1" ht="12.75">
      <c r="A108" s="12"/>
      <c r="B108" s="28" t="str">
        <f>Masterfiles!C40</f>
        <v>D34</v>
      </c>
      <c r="C108" s="28" t="str">
        <f>Masterfiles!D40</f>
        <v>Ungheni</v>
      </c>
      <c r="D108" s="210" t="s">
        <v>9</v>
      </c>
      <c r="E108" s="210" t="s">
        <v>9</v>
      </c>
      <c r="F108" s="210" t="s">
        <v>9</v>
      </c>
      <c r="G108" s="210" t="s">
        <v>9</v>
      </c>
      <c r="H108" s="210" t="s">
        <v>9</v>
      </c>
      <c r="J108" s="17"/>
    </row>
    <row r="109" spans="1:10" s="9" customFormat="1" ht="12.75">
      <c r="A109" s="12"/>
      <c r="B109" s="28" t="str">
        <f>Masterfiles!C41</f>
        <v>D35</v>
      </c>
      <c r="C109" s="28" t="str">
        <f>Masterfiles!D41</f>
        <v>Găgăuzia</v>
      </c>
      <c r="D109" s="210" t="s">
        <v>9</v>
      </c>
      <c r="E109" s="210" t="s">
        <v>9</v>
      </c>
      <c r="F109" s="210" t="s">
        <v>9</v>
      </c>
      <c r="G109" s="210" t="s">
        <v>9</v>
      </c>
      <c r="H109" s="210" t="s">
        <v>9</v>
      </c>
      <c r="J109" s="17"/>
    </row>
    <row r="110" spans="1:10" s="9" customFormat="1" ht="12.75">
      <c r="A110" s="12"/>
      <c r="B110" s="30" t="s">
        <v>1</v>
      </c>
      <c r="C110" s="30"/>
      <c r="D110" s="221">
        <v>1</v>
      </c>
      <c r="E110" s="221">
        <v>1</v>
      </c>
      <c r="F110" s="221">
        <v>1</v>
      </c>
      <c r="G110" s="221">
        <v>1</v>
      </c>
      <c r="H110" s="221">
        <v>1</v>
      </c>
      <c r="J110" s="17"/>
    </row>
    <row r="111" spans="1:12" s="14" customFormat="1" ht="12.75">
      <c r="A111" s="18"/>
      <c r="C111" s="122"/>
      <c r="D111" s="15"/>
      <c r="E111" s="27"/>
      <c r="F111" s="32"/>
      <c r="G111" s="32"/>
      <c r="H111" s="32"/>
      <c r="I111" s="32"/>
      <c r="J111" s="32"/>
      <c r="K111" s="17"/>
      <c r="L111" s="19"/>
    </row>
    <row r="112" spans="1:12" s="14" customFormat="1" ht="12.75">
      <c r="A112" s="18"/>
      <c r="C112" s="122"/>
      <c r="D112" s="15"/>
      <c r="E112" s="27"/>
      <c r="F112" s="32"/>
      <c r="G112" s="32"/>
      <c r="H112" s="32"/>
      <c r="I112" s="32"/>
      <c r="J112" s="32"/>
      <c r="K112" s="17"/>
      <c r="L112" s="19"/>
    </row>
  </sheetData>
  <sheetProtection/>
  <printOptions/>
  <pageMargins left="0.75" right="0.75" top="1" bottom="1" header="0.5" footer="0.5"/>
  <pageSetup fitToHeight="1" fitToWidth="1" horizontalDpi="300" verticalDpi="300" orientation="portrait" paperSize="9" scale="44" r:id="rId1"/>
  <headerFooter alignWithMargins="0">
    <oddFooter>&amp;L&amp;F
&amp;A 
&amp;R&amp;D</oddFooter>
  </headerFooter>
</worksheet>
</file>

<file path=xl/worksheets/sheet6.xml><?xml version="1.0" encoding="utf-8"?>
<worksheet xmlns="http://schemas.openxmlformats.org/spreadsheetml/2006/main" xmlns:r="http://schemas.openxmlformats.org/officeDocument/2006/relationships">
  <sheetPr>
    <tabColor indexed="42"/>
    <pageSetUpPr fitToPage="1"/>
  </sheetPr>
  <dimension ref="A1:HL203"/>
  <sheetViews>
    <sheetView showGridLines="0" tabSelected="1" zoomScale="85" zoomScaleNormal="85" zoomScaleSheetLayoutView="70" zoomScalePageLayoutView="0" workbookViewId="0" topLeftCell="A1">
      <pane xSplit="2" ySplit="1" topLeftCell="C119" activePane="bottomRight" state="frozen"/>
      <selection pane="topLeft" activeCell="C10" sqref="C10"/>
      <selection pane="topRight" activeCell="C10" sqref="C10"/>
      <selection pane="bottomLeft" activeCell="C10" sqref="C10"/>
      <selection pane="bottomRight" activeCell="L156" sqref="L156"/>
    </sheetView>
  </sheetViews>
  <sheetFormatPr defaultColWidth="9.140625" defaultRowHeight="12.75"/>
  <cols>
    <col min="1" max="1" width="10.7109375" style="206" customWidth="1"/>
    <col min="2" max="2" width="41.57421875" style="141" customWidth="1"/>
    <col min="3" max="4" width="20.7109375" style="141" customWidth="1"/>
    <col min="5" max="6" width="13.140625" style="141" customWidth="1"/>
    <col min="7" max="10" width="16.7109375" style="141" customWidth="1"/>
    <col min="11" max="20" width="12.7109375" style="141" customWidth="1"/>
    <col min="21" max="23" width="11.7109375" style="141" customWidth="1"/>
    <col min="24" max="24" width="13.140625" style="141" bestFit="1" customWidth="1"/>
    <col min="25" max="27" width="13.7109375" style="141" customWidth="1"/>
    <col min="28" max="16384" width="9.140625" style="141" customWidth="1"/>
  </cols>
  <sheetData>
    <row r="1" spans="1:5" s="152" customFormat="1" ht="26.25">
      <c r="A1" s="203">
        <v>3</v>
      </c>
      <c r="B1" s="153" t="s">
        <v>395</v>
      </c>
      <c r="C1" s="154"/>
      <c r="D1" s="154"/>
      <c r="E1" s="154"/>
    </row>
    <row r="4" spans="1:2" s="24" customFormat="1" ht="12.75">
      <c r="A4" s="36">
        <v>3.01</v>
      </c>
      <c r="B4" s="34" t="s">
        <v>394</v>
      </c>
    </row>
    <row r="5" spans="1:27" s="24" customFormat="1" ht="12.75">
      <c r="A5" s="36"/>
      <c r="B5" s="24" t="s">
        <v>347</v>
      </c>
      <c r="AA5" s="148"/>
    </row>
    <row r="6" spans="1:27" s="24" customFormat="1" ht="12.75">
      <c r="A6" s="36"/>
      <c r="B6" s="24" t="s">
        <v>348</v>
      </c>
      <c r="AA6" s="148"/>
    </row>
    <row r="7" spans="1:27" s="24" customFormat="1" ht="12.75">
      <c r="A7" s="36"/>
      <c r="AA7" s="148"/>
    </row>
    <row r="8" spans="1:220" s="51" customFormat="1" ht="12.75">
      <c r="A8" s="37"/>
      <c r="B8" s="43" t="s">
        <v>29</v>
      </c>
      <c r="C8" s="57" t="s">
        <v>13</v>
      </c>
      <c r="D8" s="179" t="str">
        <f>Masterfiles!E54</f>
        <v>TRX</v>
      </c>
      <c r="E8" s="179" t="str">
        <f>Masterfiles!F54</f>
        <v>BTS</v>
      </c>
      <c r="F8" s="179" t="str">
        <f>Masterfiles!G54</f>
        <v>BSC</v>
      </c>
      <c r="G8" s="179" t="str">
        <f>Masterfiles!H54</f>
        <v>MSC</v>
      </c>
      <c r="H8" s="179" t="str">
        <f>Masterfiles!I54</f>
        <v>HLR</v>
      </c>
      <c r="I8" s="179" t="str">
        <f>Masterfiles!J54</f>
        <v>PPP</v>
      </c>
      <c r="J8" s="179" t="str">
        <f>Masterfiles!K54</f>
        <v>SMSG</v>
      </c>
      <c r="K8" s="179" t="str">
        <f>Masterfiles!L54</f>
        <v>SMSC</v>
      </c>
      <c r="L8" s="179" t="str">
        <f>Masterfiles!M54</f>
        <v>MMSC</v>
      </c>
      <c r="M8" s="179" t="str">
        <f>Masterfiles!N54</f>
        <v>VMS</v>
      </c>
      <c r="N8" s="179" t="str">
        <f>Masterfiles!O54</f>
        <v>NMS</v>
      </c>
      <c r="O8" s="179" t="str">
        <f>Masterfiles!P54</f>
        <v>OSS</v>
      </c>
      <c r="P8" s="179" t="str">
        <f>Masterfiles!Q54</f>
        <v>GPRS</v>
      </c>
      <c r="Q8" s="179" t="str">
        <f>Masterfiles!R54</f>
        <v>BIL</v>
      </c>
      <c r="R8" s="179" t="str">
        <f>Masterfiles!S54</f>
        <v>IBIL</v>
      </c>
      <c r="S8" s="179" t="str">
        <f>Masterfiles!T54</f>
        <v>IGW</v>
      </c>
      <c r="T8" s="179" t="str">
        <f>Masterfiles!U54</f>
        <v>INT</v>
      </c>
      <c r="U8" s="179" t="str">
        <f>Masterfiles!V54</f>
        <v>Other</v>
      </c>
      <c r="V8" s="179" t="str">
        <f>Masterfiles!W54</f>
        <v>Other</v>
      </c>
      <c r="W8" s="179" t="str">
        <f>Masterfiles!X54</f>
        <v>Other</v>
      </c>
      <c r="X8" s="179" t="str">
        <f>Masterfiles!Y54</f>
        <v>Other</v>
      </c>
      <c r="Y8" s="148"/>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row>
    <row r="9" spans="1:25" s="24" customFormat="1" ht="12.75">
      <c r="A9" s="37"/>
      <c r="B9" s="175" t="str">
        <f>Masterfiles!D108</f>
        <v>Apeluri in retea</v>
      </c>
      <c r="C9" s="44" t="s">
        <v>336</v>
      </c>
      <c r="D9" s="211"/>
      <c r="E9" s="212"/>
      <c r="F9" s="212"/>
      <c r="G9" s="212"/>
      <c r="H9" s="212"/>
      <c r="I9" s="212"/>
      <c r="J9" s="212"/>
      <c r="K9" s="212"/>
      <c r="L9" s="212"/>
      <c r="M9" s="212"/>
      <c r="N9" s="212"/>
      <c r="O9" s="212"/>
      <c r="P9" s="212"/>
      <c r="Q9" s="212"/>
      <c r="R9" s="212"/>
      <c r="S9" s="212"/>
      <c r="T9" s="212"/>
      <c r="U9" s="212"/>
      <c r="V9" s="212"/>
      <c r="W9" s="212"/>
      <c r="X9" s="212"/>
      <c r="Y9" s="148"/>
    </row>
    <row r="10" spans="1:25" s="24" customFormat="1" ht="12.75">
      <c r="A10" s="37"/>
      <c r="B10" s="175" t="str">
        <f>Masterfiles!D109</f>
        <v>Apeluri de plecare spre retele fixe</v>
      </c>
      <c r="C10" s="44" t="s">
        <v>336</v>
      </c>
      <c r="D10" s="211"/>
      <c r="E10" s="212"/>
      <c r="F10" s="212"/>
      <c r="G10" s="212"/>
      <c r="H10" s="212"/>
      <c r="I10" s="212"/>
      <c r="J10" s="212"/>
      <c r="K10" s="212"/>
      <c r="L10" s="212"/>
      <c r="M10" s="212"/>
      <c r="N10" s="212"/>
      <c r="O10" s="212"/>
      <c r="P10" s="212"/>
      <c r="Q10" s="212"/>
      <c r="R10" s="212"/>
      <c r="S10" s="212"/>
      <c r="T10" s="212"/>
      <c r="U10" s="212"/>
      <c r="V10" s="212"/>
      <c r="W10" s="212"/>
      <c r="X10" s="212"/>
      <c r="Y10" s="148"/>
    </row>
    <row r="11" spans="1:25" s="24" customFormat="1" ht="12.75">
      <c r="A11" s="37"/>
      <c r="B11" s="175" t="str">
        <f>Masterfiles!D110</f>
        <v>Apeluri de plecare spre alte retele mobile</v>
      </c>
      <c r="C11" s="44" t="s">
        <v>336</v>
      </c>
      <c r="D11" s="211"/>
      <c r="E11" s="212"/>
      <c r="F11" s="212"/>
      <c r="G11" s="212"/>
      <c r="H11" s="212"/>
      <c r="I11" s="212"/>
      <c r="J11" s="212"/>
      <c r="K11" s="212"/>
      <c r="L11" s="212"/>
      <c r="M11" s="212"/>
      <c r="N11" s="212"/>
      <c r="O11" s="212"/>
      <c r="P11" s="212"/>
      <c r="Q11" s="212"/>
      <c r="R11" s="212"/>
      <c r="S11" s="212"/>
      <c r="T11" s="212"/>
      <c r="U11" s="212"/>
      <c r="V11" s="212"/>
      <c r="W11" s="212"/>
      <c r="X11" s="212"/>
      <c r="Y11" s="148"/>
    </row>
    <row r="12" spans="1:25" s="24" customFormat="1" ht="12.75">
      <c r="A12" s="37"/>
      <c r="B12" s="175" t="str">
        <f>Masterfiles!D111</f>
        <v>Apeluri de plecare internationale</v>
      </c>
      <c r="C12" s="44" t="s">
        <v>336</v>
      </c>
      <c r="D12" s="211"/>
      <c r="E12" s="212"/>
      <c r="F12" s="212"/>
      <c r="G12" s="212"/>
      <c r="H12" s="212"/>
      <c r="I12" s="212"/>
      <c r="J12" s="212"/>
      <c r="K12" s="212"/>
      <c r="L12" s="212"/>
      <c r="M12" s="212"/>
      <c r="N12" s="212"/>
      <c r="O12" s="212"/>
      <c r="P12" s="212"/>
      <c r="Q12" s="212"/>
      <c r="R12" s="212"/>
      <c r="S12" s="212"/>
      <c r="T12" s="212"/>
      <c r="U12" s="212"/>
      <c r="V12" s="212"/>
      <c r="W12" s="212"/>
      <c r="X12" s="212"/>
      <c r="Y12" s="148"/>
    </row>
    <row r="13" spans="1:25" s="24" customFormat="1" ht="12.75">
      <c r="A13" s="18"/>
      <c r="B13" s="175" t="str">
        <f>Masterfiles!D112</f>
        <v>Apeluri terminate din retele fixe</v>
      </c>
      <c r="C13" s="44" t="s">
        <v>336</v>
      </c>
      <c r="D13" s="211"/>
      <c r="E13" s="212"/>
      <c r="F13" s="212"/>
      <c r="G13" s="212"/>
      <c r="H13" s="212"/>
      <c r="I13" s="212"/>
      <c r="J13" s="212"/>
      <c r="K13" s="212"/>
      <c r="L13" s="212"/>
      <c r="M13" s="212"/>
      <c r="N13" s="212"/>
      <c r="O13" s="212"/>
      <c r="P13" s="212"/>
      <c r="Q13" s="212"/>
      <c r="R13" s="212"/>
      <c r="S13" s="212"/>
      <c r="T13" s="212"/>
      <c r="U13" s="212"/>
      <c r="V13" s="212"/>
      <c r="W13" s="212"/>
      <c r="X13" s="212"/>
      <c r="Y13" s="148"/>
    </row>
    <row r="14" spans="1:25" s="24" customFormat="1" ht="12.75">
      <c r="A14" s="18"/>
      <c r="B14" s="175" t="str">
        <f>Masterfiles!D113</f>
        <v>Apeluri terminate din alte retele mobile</v>
      </c>
      <c r="C14" s="44" t="s">
        <v>336</v>
      </c>
      <c r="D14" s="211"/>
      <c r="E14" s="212"/>
      <c r="F14" s="212"/>
      <c r="G14" s="212"/>
      <c r="H14" s="212"/>
      <c r="I14" s="212"/>
      <c r="J14" s="212"/>
      <c r="K14" s="212"/>
      <c r="L14" s="212"/>
      <c r="M14" s="212"/>
      <c r="N14" s="212"/>
      <c r="O14" s="212"/>
      <c r="P14" s="212"/>
      <c r="Q14" s="212"/>
      <c r="R14" s="212"/>
      <c r="S14" s="212"/>
      <c r="T14" s="212"/>
      <c r="U14" s="212"/>
      <c r="V14" s="212"/>
      <c r="W14" s="212"/>
      <c r="X14" s="212"/>
      <c r="Y14" s="148"/>
    </row>
    <row r="15" spans="1:25" s="24" customFormat="1" ht="12.75">
      <c r="A15" s="18"/>
      <c r="B15" s="175" t="str">
        <f>Masterfiles!D114</f>
        <v>Apeluri internationale terminate</v>
      </c>
      <c r="C15" s="44" t="s">
        <v>336</v>
      </c>
      <c r="D15" s="211"/>
      <c r="E15" s="212"/>
      <c r="F15" s="212"/>
      <c r="G15" s="212"/>
      <c r="H15" s="212"/>
      <c r="I15" s="212"/>
      <c r="J15" s="212"/>
      <c r="K15" s="212"/>
      <c r="L15" s="212"/>
      <c r="M15" s="212"/>
      <c r="N15" s="212"/>
      <c r="O15" s="212"/>
      <c r="P15" s="212"/>
      <c r="Q15" s="212"/>
      <c r="R15" s="212"/>
      <c r="S15" s="212"/>
      <c r="T15" s="212"/>
      <c r="U15" s="212"/>
      <c r="V15" s="212"/>
      <c r="W15" s="212"/>
      <c r="X15" s="212"/>
      <c r="Y15" s="148"/>
    </row>
    <row r="16" spans="1:25" s="24" customFormat="1" ht="12.75">
      <c r="A16" s="37"/>
      <c r="B16" s="175" t="str">
        <f>Masterfiles!D115</f>
        <v>Apeluri in roaming (outbound)</v>
      </c>
      <c r="C16" s="44" t="s">
        <v>336</v>
      </c>
      <c r="D16" s="211"/>
      <c r="E16" s="212"/>
      <c r="F16" s="212"/>
      <c r="G16" s="212"/>
      <c r="H16" s="212"/>
      <c r="I16" s="212"/>
      <c r="J16" s="212"/>
      <c r="K16" s="212"/>
      <c r="L16" s="212"/>
      <c r="M16" s="212"/>
      <c r="N16" s="212"/>
      <c r="O16" s="212"/>
      <c r="P16" s="212"/>
      <c r="Q16" s="212"/>
      <c r="R16" s="212"/>
      <c r="S16" s="212"/>
      <c r="T16" s="212"/>
      <c r="U16" s="212"/>
      <c r="V16" s="212"/>
      <c r="W16" s="212"/>
      <c r="X16" s="212"/>
      <c r="Y16" s="148"/>
    </row>
    <row r="17" spans="1:25" s="24" customFormat="1" ht="12.75">
      <c r="A17" s="37"/>
      <c r="B17" s="175" t="str">
        <f>Masterfiles!D116</f>
        <v>Apeluri in roaming (inbound)</v>
      </c>
      <c r="C17" s="44" t="s">
        <v>336</v>
      </c>
      <c r="D17" s="211"/>
      <c r="E17" s="212"/>
      <c r="F17" s="212"/>
      <c r="G17" s="212"/>
      <c r="H17" s="212"/>
      <c r="I17" s="212"/>
      <c r="J17" s="212"/>
      <c r="K17" s="212"/>
      <c r="L17" s="212"/>
      <c r="M17" s="212"/>
      <c r="N17" s="212"/>
      <c r="O17" s="212"/>
      <c r="P17" s="212"/>
      <c r="Q17" s="212"/>
      <c r="R17" s="212"/>
      <c r="S17" s="212"/>
      <c r="T17" s="212"/>
      <c r="U17" s="212"/>
      <c r="V17" s="212"/>
      <c r="W17" s="212"/>
      <c r="X17" s="212"/>
      <c r="Y17" s="148"/>
    </row>
    <row r="18" spans="1:25" s="24" customFormat="1" ht="12.75">
      <c r="A18" s="37"/>
      <c r="B18" s="175" t="str">
        <f>Masterfiles!D117</f>
        <v>Voice mail </v>
      </c>
      <c r="C18" s="44" t="s">
        <v>336</v>
      </c>
      <c r="D18" s="211"/>
      <c r="E18" s="212"/>
      <c r="F18" s="212"/>
      <c r="G18" s="212"/>
      <c r="H18" s="212"/>
      <c r="I18" s="212"/>
      <c r="J18" s="212"/>
      <c r="K18" s="212"/>
      <c r="L18" s="212"/>
      <c r="M18" s="212"/>
      <c r="N18" s="212"/>
      <c r="O18" s="212"/>
      <c r="P18" s="212"/>
      <c r="Q18" s="212"/>
      <c r="R18" s="212"/>
      <c r="S18" s="212"/>
      <c r="T18" s="212"/>
      <c r="U18" s="212"/>
      <c r="V18" s="212"/>
      <c r="W18" s="212"/>
      <c r="X18" s="212"/>
      <c r="Y18" s="148"/>
    </row>
    <row r="19" spans="1:25" s="24" customFormat="1" ht="12.75">
      <c r="A19" s="37"/>
      <c r="B19" s="175" t="str">
        <f>Masterfiles!D118</f>
        <v>Apeluri la servicii clienti</v>
      </c>
      <c r="C19" s="44" t="s">
        <v>336</v>
      </c>
      <c r="D19" s="211"/>
      <c r="E19" s="212"/>
      <c r="F19" s="212"/>
      <c r="G19" s="212"/>
      <c r="H19" s="212"/>
      <c r="I19" s="212"/>
      <c r="J19" s="212"/>
      <c r="K19" s="212"/>
      <c r="L19" s="212"/>
      <c r="M19" s="212"/>
      <c r="N19" s="212"/>
      <c r="O19" s="212"/>
      <c r="P19" s="212"/>
      <c r="Q19" s="212"/>
      <c r="R19" s="212"/>
      <c r="S19" s="212"/>
      <c r="T19" s="212"/>
      <c r="U19" s="212"/>
      <c r="V19" s="212"/>
      <c r="W19" s="212"/>
      <c r="X19" s="212"/>
      <c r="Y19" s="148"/>
    </row>
    <row r="20" spans="1:25" s="24" customFormat="1" ht="12.75">
      <c r="A20" s="37"/>
      <c r="B20" s="175" t="str">
        <f>Masterfiles!D119</f>
        <v>Apeluri video</v>
      </c>
      <c r="C20" s="44" t="s">
        <v>336</v>
      </c>
      <c r="D20" s="211"/>
      <c r="E20" s="212"/>
      <c r="F20" s="212"/>
      <c r="G20" s="212"/>
      <c r="H20" s="212"/>
      <c r="I20" s="212"/>
      <c r="J20" s="212"/>
      <c r="K20" s="212"/>
      <c r="L20" s="212"/>
      <c r="M20" s="212"/>
      <c r="N20" s="212"/>
      <c r="O20" s="212"/>
      <c r="P20" s="212"/>
      <c r="Q20" s="212"/>
      <c r="R20" s="212"/>
      <c r="S20" s="212"/>
      <c r="T20" s="212"/>
      <c r="U20" s="212"/>
      <c r="V20" s="212"/>
      <c r="W20" s="212"/>
      <c r="X20" s="212"/>
      <c r="Y20" s="148"/>
    </row>
    <row r="21" spans="1:25" s="24" customFormat="1" ht="12.75">
      <c r="A21" s="37"/>
      <c r="B21" s="175" t="str">
        <f>Masterfiles!D120</f>
        <v>MMS in retea</v>
      </c>
      <c r="C21" s="44" t="s">
        <v>337</v>
      </c>
      <c r="D21" s="211"/>
      <c r="E21" s="212"/>
      <c r="F21" s="212"/>
      <c r="G21" s="212"/>
      <c r="H21" s="212"/>
      <c r="I21" s="212"/>
      <c r="J21" s="212"/>
      <c r="K21" s="212"/>
      <c r="L21" s="212"/>
      <c r="M21" s="212"/>
      <c r="N21" s="212"/>
      <c r="O21" s="212"/>
      <c r="P21" s="212"/>
      <c r="Q21" s="212"/>
      <c r="R21" s="212"/>
      <c r="S21" s="212"/>
      <c r="T21" s="212"/>
      <c r="U21" s="212"/>
      <c r="V21" s="212"/>
      <c r="W21" s="212"/>
      <c r="X21" s="212"/>
      <c r="Y21" s="148"/>
    </row>
    <row r="22" spans="1:25" s="24" customFormat="1" ht="12.75">
      <c r="A22" s="37"/>
      <c r="B22" s="175" t="str">
        <f>Masterfiles!D121</f>
        <v>MMS spre alte retele</v>
      </c>
      <c r="C22" s="44" t="s">
        <v>337</v>
      </c>
      <c r="D22" s="211"/>
      <c r="E22" s="212"/>
      <c r="F22" s="212"/>
      <c r="G22" s="212"/>
      <c r="H22" s="212"/>
      <c r="I22" s="212"/>
      <c r="J22" s="212"/>
      <c r="K22" s="212"/>
      <c r="L22" s="212"/>
      <c r="M22" s="212"/>
      <c r="N22" s="212"/>
      <c r="O22" s="212"/>
      <c r="P22" s="212"/>
      <c r="Q22" s="212"/>
      <c r="R22" s="212"/>
      <c r="S22" s="212"/>
      <c r="T22" s="212"/>
      <c r="U22" s="212"/>
      <c r="V22" s="212"/>
      <c r="W22" s="212"/>
      <c r="X22" s="212"/>
      <c r="Y22" s="148"/>
    </row>
    <row r="23" spans="1:25" s="24" customFormat="1" ht="12.75">
      <c r="A23" s="37"/>
      <c r="B23" s="175" t="str">
        <f>Masterfiles!D122</f>
        <v>MMS dinspre alte retele</v>
      </c>
      <c r="C23" s="44" t="s">
        <v>337</v>
      </c>
      <c r="D23" s="211"/>
      <c r="E23" s="212"/>
      <c r="F23" s="212"/>
      <c r="G23" s="212"/>
      <c r="H23" s="212"/>
      <c r="I23" s="212"/>
      <c r="J23" s="212"/>
      <c r="K23" s="212"/>
      <c r="L23" s="212"/>
      <c r="M23" s="212"/>
      <c r="N23" s="212"/>
      <c r="O23" s="212"/>
      <c r="P23" s="212"/>
      <c r="Q23" s="212"/>
      <c r="R23" s="212"/>
      <c r="S23" s="212"/>
      <c r="T23" s="212"/>
      <c r="U23" s="212"/>
      <c r="V23" s="212"/>
      <c r="W23" s="212"/>
      <c r="X23" s="212"/>
      <c r="Y23" s="148"/>
    </row>
    <row r="24" spans="1:25" s="24" customFormat="1" ht="12.75">
      <c r="A24" s="37"/>
      <c r="B24" s="175" t="str">
        <f>Masterfiles!D123</f>
        <v>SMS in retea</v>
      </c>
      <c r="C24" s="44" t="s">
        <v>337</v>
      </c>
      <c r="D24" s="211"/>
      <c r="E24" s="212"/>
      <c r="F24" s="212"/>
      <c r="G24" s="212"/>
      <c r="H24" s="212"/>
      <c r="I24" s="212"/>
      <c r="J24" s="212"/>
      <c r="K24" s="212"/>
      <c r="L24" s="212"/>
      <c r="M24" s="212"/>
      <c r="N24" s="212"/>
      <c r="O24" s="212"/>
      <c r="P24" s="212"/>
      <c r="Q24" s="212"/>
      <c r="R24" s="212"/>
      <c r="S24" s="212"/>
      <c r="T24" s="212"/>
      <c r="U24" s="212"/>
      <c r="V24" s="212"/>
      <c r="W24" s="212"/>
      <c r="X24" s="212"/>
      <c r="Y24" s="148"/>
    </row>
    <row r="25" spans="1:25" s="24" customFormat="1" ht="12.75">
      <c r="A25" s="37"/>
      <c r="B25" s="175" t="str">
        <f>Masterfiles!D124</f>
        <v>SMS spre alte retele</v>
      </c>
      <c r="C25" s="44" t="s">
        <v>337</v>
      </c>
      <c r="D25" s="211"/>
      <c r="E25" s="212"/>
      <c r="F25" s="212"/>
      <c r="G25" s="212"/>
      <c r="H25" s="212"/>
      <c r="I25" s="212"/>
      <c r="J25" s="212"/>
      <c r="K25" s="212"/>
      <c r="L25" s="212"/>
      <c r="M25" s="212"/>
      <c r="N25" s="212"/>
      <c r="O25" s="212"/>
      <c r="P25" s="212"/>
      <c r="Q25" s="212"/>
      <c r="R25" s="212"/>
      <c r="S25" s="212"/>
      <c r="T25" s="212"/>
      <c r="U25" s="212"/>
      <c r="V25" s="212"/>
      <c r="W25" s="212"/>
      <c r="X25" s="212"/>
      <c r="Y25" s="148"/>
    </row>
    <row r="26" spans="1:25" s="24" customFormat="1" ht="12.75">
      <c r="A26" s="37"/>
      <c r="B26" s="175" t="str">
        <f>Masterfiles!D125</f>
        <v>SMS dinspre alte retele</v>
      </c>
      <c r="C26" s="44" t="s">
        <v>337</v>
      </c>
      <c r="D26" s="211"/>
      <c r="E26" s="212"/>
      <c r="F26" s="212"/>
      <c r="G26" s="212"/>
      <c r="H26" s="212"/>
      <c r="I26" s="212"/>
      <c r="J26" s="212"/>
      <c r="K26" s="212"/>
      <c r="L26" s="212"/>
      <c r="M26" s="212"/>
      <c r="N26" s="212"/>
      <c r="O26" s="212"/>
      <c r="P26" s="212"/>
      <c r="Q26" s="212"/>
      <c r="R26" s="212"/>
      <c r="S26" s="212"/>
      <c r="T26" s="212"/>
      <c r="U26" s="212"/>
      <c r="V26" s="212"/>
      <c r="W26" s="212"/>
      <c r="X26" s="212"/>
      <c r="Y26" s="148"/>
    </row>
    <row r="27" spans="1:25" s="24" customFormat="1" ht="12.75">
      <c r="A27" s="37"/>
      <c r="B27" s="175" t="str">
        <f>Masterfiles!D126</f>
        <v>GPRS</v>
      </c>
      <c r="C27" s="44" t="s">
        <v>214</v>
      </c>
      <c r="D27" s="211"/>
      <c r="E27" s="212"/>
      <c r="F27" s="212"/>
      <c r="G27" s="212"/>
      <c r="H27" s="212"/>
      <c r="I27" s="212"/>
      <c r="J27" s="212"/>
      <c r="K27" s="212"/>
      <c r="L27" s="212"/>
      <c r="M27" s="212"/>
      <c r="N27" s="212"/>
      <c r="O27" s="212"/>
      <c r="P27" s="212"/>
      <c r="Q27" s="212"/>
      <c r="R27" s="212"/>
      <c r="S27" s="212"/>
      <c r="T27" s="212"/>
      <c r="U27" s="212"/>
      <c r="V27" s="212"/>
      <c r="W27" s="212"/>
      <c r="X27" s="212"/>
      <c r="Y27" s="148"/>
    </row>
    <row r="28" spans="1:25" s="24" customFormat="1" ht="12.75">
      <c r="A28" s="37"/>
      <c r="B28" s="175" t="str">
        <f>Masterfiles!D127</f>
        <v>ALTELE: completati dupa caz</v>
      </c>
      <c r="C28" s="211"/>
      <c r="D28" s="211"/>
      <c r="E28" s="212"/>
      <c r="F28" s="212"/>
      <c r="G28" s="212"/>
      <c r="H28" s="212"/>
      <c r="I28" s="212"/>
      <c r="J28" s="212"/>
      <c r="K28" s="212"/>
      <c r="L28" s="212"/>
      <c r="M28" s="212"/>
      <c r="N28" s="212"/>
      <c r="O28" s="212"/>
      <c r="P28" s="212"/>
      <c r="Q28" s="212"/>
      <c r="R28" s="212"/>
      <c r="S28" s="212"/>
      <c r="T28" s="212"/>
      <c r="U28" s="212"/>
      <c r="V28" s="212"/>
      <c r="W28" s="212"/>
      <c r="X28" s="212"/>
      <c r="Y28" s="148"/>
    </row>
    <row r="29" spans="1:25" s="24" customFormat="1" ht="12.75">
      <c r="A29" s="37"/>
      <c r="B29" s="175" t="str">
        <f>Masterfiles!D128</f>
        <v>ALTELE: completati dupa caz</v>
      </c>
      <c r="C29" s="211"/>
      <c r="D29" s="211"/>
      <c r="E29" s="212"/>
      <c r="F29" s="212"/>
      <c r="G29" s="212"/>
      <c r="H29" s="212"/>
      <c r="I29" s="212"/>
      <c r="J29" s="212"/>
      <c r="K29" s="212"/>
      <c r="L29" s="212"/>
      <c r="M29" s="212"/>
      <c r="N29" s="212"/>
      <c r="O29" s="212"/>
      <c r="P29" s="212"/>
      <c r="Q29" s="212"/>
      <c r="R29" s="212"/>
      <c r="S29" s="212"/>
      <c r="T29" s="212"/>
      <c r="U29" s="212"/>
      <c r="V29" s="212"/>
      <c r="W29" s="212"/>
      <c r="X29" s="212"/>
      <c r="Y29" s="148"/>
    </row>
    <row r="30" spans="1:25" s="24" customFormat="1" ht="12.75">
      <c r="A30" s="37"/>
      <c r="B30" s="175" t="str">
        <f>Masterfiles!D129</f>
        <v>ALTELE: completati dupa caz</v>
      </c>
      <c r="C30" s="211"/>
      <c r="D30" s="211"/>
      <c r="E30" s="212"/>
      <c r="F30" s="212"/>
      <c r="G30" s="212"/>
      <c r="H30" s="212"/>
      <c r="I30" s="212"/>
      <c r="J30" s="212"/>
      <c r="K30" s="212"/>
      <c r="L30" s="212"/>
      <c r="M30" s="212"/>
      <c r="N30" s="212"/>
      <c r="O30" s="212"/>
      <c r="P30" s="212"/>
      <c r="Q30" s="212"/>
      <c r="R30" s="212"/>
      <c r="S30" s="212"/>
      <c r="T30" s="212"/>
      <c r="U30" s="212"/>
      <c r="V30" s="212"/>
      <c r="W30" s="212"/>
      <c r="X30" s="212"/>
      <c r="Y30" s="148"/>
    </row>
    <row r="31" spans="1:25" s="24" customFormat="1" ht="12.75">
      <c r="A31" s="37"/>
      <c r="B31" s="175" t="str">
        <f>Masterfiles!D130</f>
        <v>ALTELE: completati dupa caz</v>
      </c>
      <c r="C31" s="211"/>
      <c r="D31" s="211"/>
      <c r="E31" s="212"/>
      <c r="F31" s="212"/>
      <c r="G31" s="212"/>
      <c r="H31" s="212"/>
      <c r="I31" s="212"/>
      <c r="J31" s="212"/>
      <c r="K31" s="212"/>
      <c r="L31" s="212"/>
      <c r="M31" s="212"/>
      <c r="N31" s="212"/>
      <c r="O31" s="212"/>
      <c r="P31" s="212"/>
      <c r="Q31" s="212"/>
      <c r="R31" s="212"/>
      <c r="S31" s="212"/>
      <c r="T31" s="212"/>
      <c r="U31" s="212"/>
      <c r="V31" s="212"/>
      <c r="W31" s="212"/>
      <c r="X31" s="212"/>
      <c r="Y31" s="148"/>
    </row>
    <row r="32" spans="1:27" s="24" customFormat="1" ht="12.75">
      <c r="A32" s="37"/>
      <c r="B32" s="1"/>
      <c r="C32" s="1"/>
      <c r="D32" s="122"/>
      <c r="E32" s="177"/>
      <c r="F32" s="177"/>
      <c r="G32" s="177"/>
      <c r="H32" s="177"/>
      <c r="I32" s="177"/>
      <c r="J32" s="177"/>
      <c r="K32" s="177"/>
      <c r="L32" s="177"/>
      <c r="M32" s="177"/>
      <c r="N32" s="177"/>
      <c r="O32" s="177"/>
      <c r="P32" s="177"/>
      <c r="Q32" s="177"/>
      <c r="R32" s="177"/>
      <c r="S32" s="177"/>
      <c r="T32" s="178"/>
      <c r="U32" s="122"/>
      <c r="V32" s="122"/>
      <c r="W32" s="122"/>
      <c r="AA32" s="148"/>
    </row>
    <row r="33" s="24" customFormat="1" ht="12.75">
      <c r="A33" s="37"/>
    </row>
    <row r="34" s="24" customFormat="1" ht="12.75">
      <c r="A34" s="37"/>
    </row>
    <row r="35" spans="1:2" s="24" customFormat="1" ht="12.75">
      <c r="A35" s="36">
        <v>3.02</v>
      </c>
      <c r="B35" s="34" t="s">
        <v>396</v>
      </c>
    </row>
    <row r="36" spans="1:2" s="24" customFormat="1" ht="12.75">
      <c r="A36" s="36"/>
      <c r="B36" s="24" t="s">
        <v>347</v>
      </c>
    </row>
    <row r="37" spans="1:2" s="24" customFormat="1" ht="12.75">
      <c r="A37" s="36"/>
      <c r="B37" s="24" t="s">
        <v>348</v>
      </c>
    </row>
    <row r="38" s="24" customFormat="1" ht="12.75">
      <c r="A38" s="36"/>
    </row>
    <row r="39" spans="1:24" s="145" customFormat="1" ht="12.75" customHeight="1">
      <c r="A39" s="204"/>
      <c r="B39" s="126"/>
      <c r="C39" s="126"/>
      <c r="D39" s="170" t="s">
        <v>366</v>
      </c>
      <c r="E39" s="161"/>
      <c r="F39" s="161"/>
      <c r="G39" s="161"/>
      <c r="H39" s="161"/>
      <c r="I39" s="161"/>
      <c r="J39" s="161"/>
      <c r="K39" s="161"/>
      <c r="L39" s="161"/>
      <c r="M39" s="161"/>
      <c r="N39" s="161"/>
      <c r="O39" s="161"/>
      <c r="P39" s="161"/>
      <c r="Q39" s="161"/>
      <c r="R39" s="161"/>
      <c r="S39" s="161"/>
      <c r="T39" s="161"/>
      <c r="U39" s="24"/>
      <c r="V39" s="24"/>
      <c r="W39" s="24"/>
      <c r="X39" s="24"/>
    </row>
    <row r="40" spans="1:213" s="51" customFormat="1" ht="38.25">
      <c r="A40" s="37"/>
      <c r="B40" s="43" t="s">
        <v>254</v>
      </c>
      <c r="C40" s="57" t="s">
        <v>275</v>
      </c>
      <c r="D40" s="52" t="str">
        <f>Masterfiles!E83</f>
        <v>BTS-BSC</v>
      </c>
      <c r="E40" s="52" t="str">
        <f>Masterfiles!F83</f>
        <v>BSC-MSC</v>
      </c>
      <c r="F40" s="52" t="str">
        <f>Masterfiles!G83</f>
        <v>MSC-MSC</v>
      </c>
      <c r="G40" s="52" t="str">
        <f>Masterfiles!H83</f>
        <v>MSC-PPP</v>
      </c>
      <c r="H40" s="52" t="str">
        <f>Masterfiles!I83</f>
        <v>MSC-HLR</v>
      </c>
      <c r="I40" s="52" t="str">
        <f>Masterfiles!J83</f>
        <v>MSC-SMS</v>
      </c>
      <c r="J40" s="52" t="str">
        <f>Masterfiles!K83</f>
        <v>MSC-MMS</v>
      </c>
      <c r="K40" s="52" t="str">
        <f>Masterfiles!L83</f>
        <v>MSC-OSS</v>
      </c>
      <c r="L40" s="52" t="str">
        <f>Masterfiles!M83</f>
        <v>MSC-GPRS</v>
      </c>
      <c r="M40" s="52" t="str">
        <f>Masterfiles!N83</f>
        <v>MSC-BIL</v>
      </c>
      <c r="N40" s="52" t="str">
        <f>Masterfiles!O83</f>
        <v>MSC-IBIL</v>
      </c>
      <c r="O40" s="52" t="str">
        <f>Masterfiles!P83</f>
        <v>MSC-IGW</v>
      </c>
      <c r="P40" s="52" t="str">
        <f>Masterfiles!Q83</f>
        <v>MSC-INT</v>
      </c>
      <c r="Q40" s="52" t="str">
        <f>Masterfiles!R83</f>
        <v>ALTELE: completati dupa caz</v>
      </c>
      <c r="R40" s="52" t="str">
        <f>Masterfiles!S83</f>
        <v>ALTELE: completati dupa caz</v>
      </c>
      <c r="S40" s="52" t="str">
        <f>Masterfiles!T83</f>
        <v>ALTELE: completati dupa caz</v>
      </c>
      <c r="T40" s="52" t="str">
        <f>Masterfiles!U83</f>
        <v>ALTELE: completati dupa caz</v>
      </c>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24"/>
      <c r="GQ40" s="24"/>
      <c r="GR40" s="24"/>
      <c r="GS40" s="24"/>
      <c r="GT40" s="24"/>
      <c r="GU40" s="24"/>
      <c r="GV40" s="24"/>
      <c r="GW40" s="24"/>
      <c r="GX40" s="24"/>
      <c r="GY40" s="24"/>
      <c r="GZ40" s="24"/>
      <c r="HA40" s="24"/>
      <c r="HB40" s="24"/>
      <c r="HC40" s="24"/>
      <c r="HD40" s="24"/>
      <c r="HE40" s="24"/>
    </row>
    <row r="41" spans="1:20" s="24" customFormat="1" ht="12.75">
      <c r="A41" s="37"/>
      <c r="B41" s="175" t="str">
        <f>Masterfiles!D108</f>
        <v>Apeluri in retea</v>
      </c>
      <c r="C41" s="44" t="s">
        <v>336</v>
      </c>
      <c r="D41" s="212"/>
      <c r="E41" s="212"/>
      <c r="F41" s="212"/>
      <c r="G41" s="212"/>
      <c r="H41" s="213"/>
      <c r="I41" s="211"/>
      <c r="J41" s="211"/>
      <c r="K41" s="211"/>
      <c r="L41" s="211"/>
      <c r="M41" s="211"/>
      <c r="N41" s="211"/>
      <c r="O41" s="211"/>
      <c r="P41" s="211"/>
      <c r="Q41" s="211"/>
      <c r="R41" s="211"/>
      <c r="S41" s="211"/>
      <c r="T41" s="211"/>
    </row>
    <row r="42" spans="1:20" s="24" customFormat="1" ht="12.75">
      <c r="A42" s="37"/>
      <c r="B42" s="175" t="str">
        <f>Masterfiles!D109</f>
        <v>Apeluri de plecare spre retele fixe</v>
      </c>
      <c r="C42" s="44" t="s">
        <v>336</v>
      </c>
      <c r="D42" s="212"/>
      <c r="E42" s="212"/>
      <c r="F42" s="212"/>
      <c r="G42" s="212"/>
      <c r="H42" s="213"/>
      <c r="I42" s="211"/>
      <c r="J42" s="211"/>
      <c r="K42" s="211"/>
      <c r="L42" s="211"/>
      <c r="M42" s="211"/>
      <c r="N42" s="211"/>
      <c r="O42" s="211"/>
      <c r="P42" s="211"/>
      <c r="Q42" s="211"/>
      <c r="R42" s="211"/>
      <c r="S42" s="211"/>
      <c r="T42" s="211"/>
    </row>
    <row r="43" spans="1:20" s="24" customFormat="1" ht="12.75">
      <c r="A43" s="37"/>
      <c r="B43" s="175" t="str">
        <f>Masterfiles!D110</f>
        <v>Apeluri de plecare spre alte retele mobile</v>
      </c>
      <c r="C43" s="44" t="s">
        <v>336</v>
      </c>
      <c r="D43" s="212"/>
      <c r="E43" s="212"/>
      <c r="F43" s="212"/>
      <c r="G43" s="212"/>
      <c r="H43" s="213"/>
      <c r="I43" s="211"/>
      <c r="J43" s="211"/>
      <c r="K43" s="211"/>
      <c r="L43" s="211"/>
      <c r="M43" s="211"/>
      <c r="N43" s="211"/>
      <c r="O43" s="211"/>
      <c r="P43" s="211"/>
      <c r="Q43" s="211"/>
      <c r="R43" s="211"/>
      <c r="S43" s="211"/>
      <c r="T43" s="211"/>
    </row>
    <row r="44" spans="1:20" s="24" customFormat="1" ht="12.75">
      <c r="A44" s="37"/>
      <c r="B44" s="175" t="str">
        <f>Masterfiles!D111</f>
        <v>Apeluri de plecare internationale</v>
      </c>
      <c r="C44" s="44" t="s">
        <v>336</v>
      </c>
      <c r="D44" s="212"/>
      <c r="E44" s="212"/>
      <c r="F44" s="212"/>
      <c r="G44" s="212"/>
      <c r="H44" s="213"/>
      <c r="I44" s="211"/>
      <c r="J44" s="211"/>
      <c r="K44" s="211"/>
      <c r="L44" s="211"/>
      <c r="M44" s="211"/>
      <c r="N44" s="211"/>
      <c r="O44" s="211"/>
      <c r="P44" s="211"/>
      <c r="Q44" s="211"/>
      <c r="R44" s="211"/>
      <c r="S44" s="211"/>
      <c r="T44" s="211"/>
    </row>
    <row r="45" spans="1:20" s="24" customFormat="1" ht="12.75">
      <c r="A45" s="18"/>
      <c r="B45" s="175" t="str">
        <f>Masterfiles!D112</f>
        <v>Apeluri terminate din retele fixe</v>
      </c>
      <c r="C45" s="44" t="s">
        <v>336</v>
      </c>
      <c r="D45" s="212"/>
      <c r="E45" s="212"/>
      <c r="F45" s="212"/>
      <c r="G45" s="212"/>
      <c r="H45" s="213"/>
      <c r="I45" s="211"/>
      <c r="J45" s="211"/>
      <c r="K45" s="211"/>
      <c r="L45" s="211"/>
      <c r="M45" s="211"/>
      <c r="N45" s="211"/>
      <c r="O45" s="211"/>
      <c r="P45" s="211"/>
      <c r="Q45" s="211"/>
      <c r="R45" s="211"/>
      <c r="S45" s="211"/>
      <c r="T45" s="211"/>
    </row>
    <row r="46" spans="1:20" s="24" customFormat="1" ht="12.75">
      <c r="A46" s="18"/>
      <c r="B46" s="175" t="str">
        <f>Masterfiles!D113</f>
        <v>Apeluri terminate din alte retele mobile</v>
      </c>
      <c r="C46" s="44" t="s">
        <v>336</v>
      </c>
      <c r="D46" s="212"/>
      <c r="E46" s="212"/>
      <c r="F46" s="212"/>
      <c r="G46" s="212"/>
      <c r="H46" s="213"/>
      <c r="I46" s="211"/>
      <c r="J46" s="211"/>
      <c r="K46" s="211"/>
      <c r="L46" s="211"/>
      <c r="M46" s="211"/>
      <c r="N46" s="211"/>
      <c r="O46" s="211"/>
      <c r="P46" s="211"/>
      <c r="Q46" s="211"/>
      <c r="R46" s="211"/>
      <c r="S46" s="211"/>
      <c r="T46" s="211"/>
    </row>
    <row r="47" spans="1:20" s="24" customFormat="1" ht="12.75">
      <c r="A47" s="18"/>
      <c r="B47" s="175" t="str">
        <f>Masterfiles!D114</f>
        <v>Apeluri internationale terminate</v>
      </c>
      <c r="C47" s="44" t="s">
        <v>336</v>
      </c>
      <c r="D47" s="212"/>
      <c r="E47" s="212"/>
      <c r="F47" s="212"/>
      <c r="G47" s="212"/>
      <c r="H47" s="213"/>
      <c r="I47" s="211"/>
      <c r="J47" s="211"/>
      <c r="K47" s="211"/>
      <c r="L47" s="211"/>
      <c r="M47" s="211"/>
      <c r="N47" s="211"/>
      <c r="O47" s="211"/>
      <c r="P47" s="211"/>
      <c r="Q47" s="211"/>
      <c r="R47" s="211"/>
      <c r="S47" s="211"/>
      <c r="T47" s="211"/>
    </row>
    <row r="48" spans="1:20" s="24" customFormat="1" ht="12.75">
      <c r="A48" s="37"/>
      <c r="B48" s="175" t="str">
        <f>Masterfiles!D115</f>
        <v>Apeluri in roaming (outbound)</v>
      </c>
      <c r="C48" s="44" t="s">
        <v>336</v>
      </c>
      <c r="D48" s="212"/>
      <c r="E48" s="212"/>
      <c r="F48" s="212"/>
      <c r="G48" s="212"/>
      <c r="H48" s="213"/>
      <c r="I48" s="211"/>
      <c r="J48" s="211"/>
      <c r="K48" s="211"/>
      <c r="L48" s="211"/>
      <c r="M48" s="211"/>
      <c r="N48" s="211"/>
      <c r="O48" s="211"/>
      <c r="P48" s="211"/>
      <c r="Q48" s="211"/>
      <c r="R48" s="211"/>
      <c r="S48" s="211"/>
      <c r="T48" s="211"/>
    </row>
    <row r="49" spans="1:20" s="24" customFormat="1" ht="12.75">
      <c r="A49" s="37"/>
      <c r="B49" s="175" t="str">
        <f>Masterfiles!D116</f>
        <v>Apeluri in roaming (inbound)</v>
      </c>
      <c r="C49" s="44" t="s">
        <v>336</v>
      </c>
      <c r="D49" s="212"/>
      <c r="E49" s="212"/>
      <c r="F49" s="212"/>
      <c r="G49" s="212"/>
      <c r="H49" s="213"/>
      <c r="I49" s="211"/>
      <c r="J49" s="211"/>
      <c r="K49" s="211"/>
      <c r="L49" s="211"/>
      <c r="M49" s="211"/>
      <c r="N49" s="211"/>
      <c r="O49" s="211"/>
      <c r="P49" s="211"/>
      <c r="Q49" s="211"/>
      <c r="R49" s="211"/>
      <c r="S49" s="211"/>
      <c r="T49" s="211"/>
    </row>
    <row r="50" spans="1:20" s="24" customFormat="1" ht="12.75">
      <c r="A50" s="37"/>
      <c r="B50" s="175" t="str">
        <f>Masterfiles!D117</f>
        <v>Voice mail </v>
      </c>
      <c r="C50" s="44" t="s">
        <v>336</v>
      </c>
      <c r="D50" s="212"/>
      <c r="E50" s="212"/>
      <c r="F50" s="212"/>
      <c r="G50" s="212"/>
      <c r="H50" s="213"/>
      <c r="I50" s="211"/>
      <c r="J50" s="211"/>
      <c r="K50" s="211"/>
      <c r="L50" s="211"/>
      <c r="M50" s="211"/>
      <c r="N50" s="211"/>
      <c r="O50" s="211"/>
      <c r="P50" s="211"/>
      <c r="Q50" s="211"/>
      <c r="R50" s="211"/>
      <c r="S50" s="211"/>
      <c r="T50" s="211"/>
    </row>
    <row r="51" spans="1:20" s="24" customFormat="1" ht="12.75">
      <c r="A51" s="37"/>
      <c r="B51" s="175" t="str">
        <f>Masterfiles!D118</f>
        <v>Apeluri la servicii clienti</v>
      </c>
      <c r="C51" s="44" t="s">
        <v>336</v>
      </c>
      <c r="D51" s="212"/>
      <c r="E51" s="212"/>
      <c r="F51" s="212"/>
      <c r="G51" s="212"/>
      <c r="H51" s="213"/>
      <c r="I51" s="211"/>
      <c r="J51" s="211"/>
      <c r="K51" s="211"/>
      <c r="L51" s="211"/>
      <c r="M51" s="211"/>
      <c r="N51" s="211"/>
      <c r="O51" s="211"/>
      <c r="P51" s="211"/>
      <c r="Q51" s="211"/>
      <c r="R51" s="211"/>
      <c r="S51" s="211"/>
      <c r="T51" s="211"/>
    </row>
    <row r="52" spans="1:20" s="24" customFormat="1" ht="12.75">
      <c r="A52" s="37"/>
      <c r="B52" s="175" t="str">
        <f>Masterfiles!D119</f>
        <v>Apeluri video</v>
      </c>
      <c r="C52" s="44" t="s">
        <v>336</v>
      </c>
      <c r="D52" s="212"/>
      <c r="E52" s="212"/>
      <c r="F52" s="212"/>
      <c r="G52" s="212"/>
      <c r="H52" s="213"/>
      <c r="I52" s="211"/>
      <c r="J52" s="211"/>
      <c r="K52" s="211"/>
      <c r="L52" s="211"/>
      <c r="M52" s="211"/>
      <c r="N52" s="211"/>
      <c r="O52" s="211"/>
      <c r="P52" s="211"/>
      <c r="Q52" s="211"/>
      <c r="R52" s="211"/>
      <c r="S52" s="211"/>
      <c r="T52" s="211"/>
    </row>
    <row r="53" spans="1:20" s="24" customFormat="1" ht="12.75">
      <c r="A53" s="37"/>
      <c r="B53" s="175" t="str">
        <f>Masterfiles!D120</f>
        <v>MMS in retea</v>
      </c>
      <c r="C53" s="44" t="s">
        <v>337</v>
      </c>
      <c r="D53" s="212"/>
      <c r="E53" s="212"/>
      <c r="F53" s="212"/>
      <c r="G53" s="212"/>
      <c r="H53" s="213"/>
      <c r="I53" s="211"/>
      <c r="J53" s="211"/>
      <c r="K53" s="211"/>
      <c r="L53" s="211"/>
      <c r="M53" s="211"/>
      <c r="N53" s="211"/>
      <c r="O53" s="211"/>
      <c r="P53" s="211"/>
      <c r="Q53" s="211"/>
      <c r="R53" s="211"/>
      <c r="S53" s="211"/>
      <c r="T53" s="211"/>
    </row>
    <row r="54" spans="1:20" s="24" customFormat="1" ht="12.75">
      <c r="A54" s="37"/>
      <c r="B54" s="175" t="str">
        <f>Masterfiles!D121</f>
        <v>MMS spre alte retele</v>
      </c>
      <c r="C54" s="44" t="s">
        <v>337</v>
      </c>
      <c r="D54" s="212"/>
      <c r="E54" s="212"/>
      <c r="F54" s="212"/>
      <c r="G54" s="212"/>
      <c r="H54" s="213"/>
      <c r="I54" s="211"/>
      <c r="J54" s="211"/>
      <c r="K54" s="211"/>
      <c r="L54" s="211"/>
      <c r="M54" s="211"/>
      <c r="N54" s="211"/>
      <c r="O54" s="211"/>
      <c r="P54" s="211"/>
      <c r="Q54" s="211"/>
      <c r="R54" s="211"/>
      <c r="S54" s="211"/>
      <c r="T54" s="211"/>
    </row>
    <row r="55" spans="1:20" s="24" customFormat="1" ht="12.75">
      <c r="A55" s="37"/>
      <c r="B55" s="175" t="str">
        <f>Masterfiles!D122</f>
        <v>MMS dinspre alte retele</v>
      </c>
      <c r="C55" s="44" t="s">
        <v>337</v>
      </c>
      <c r="D55" s="212"/>
      <c r="E55" s="212"/>
      <c r="F55" s="212"/>
      <c r="G55" s="212"/>
      <c r="H55" s="213"/>
      <c r="I55" s="211"/>
      <c r="J55" s="211"/>
      <c r="K55" s="211"/>
      <c r="L55" s="211"/>
      <c r="M55" s="211"/>
      <c r="N55" s="211"/>
      <c r="O55" s="211"/>
      <c r="P55" s="211"/>
      <c r="Q55" s="211"/>
      <c r="R55" s="211"/>
      <c r="S55" s="211"/>
      <c r="T55" s="211"/>
    </row>
    <row r="56" spans="1:20" s="24" customFormat="1" ht="12.75">
      <c r="A56" s="37"/>
      <c r="B56" s="175" t="str">
        <f>Masterfiles!D123</f>
        <v>SMS in retea</v>
      </c>
      <c r="C56" s="44" t="s">
        <v>337</v>
      </c>
      <c r="D56" s="212"/>
      <c r="E56" s="212"/>
      <c r="F56" s="212"/>
      <c r="G56" s="212"/>
      <c r="H56" s="213"/>
      <c r="I56" s="211"/>
      <c r="J56" s="211"/>
      <c r="K56" s="211"/>
      <c r="L56" s="211"/>
      <c r="M56" s="211"/>
      <c r="N56" s="211"/>
      <c r="O56" s="211"/>
      <c r="P56" s="211"/>
      <c r="Q56" s="211"/>
      <c r="R56" s="211"/>
      <c r="S56" s="211"/>
      <c r="T56" s="211"/>
    </row>
    <row r="57" spans="1:20" s="24" customFormat="1" ht="12.75">
      <c r="A57" s="37"/>
      <c r="B57" s="175" t="str">
        <f>Masterfiles!D124</f>
        <v>SMS spre alte retele</v>
      </c>
      <c r="C57" s="44" t="s">
        <v>337</v>
      </c>
      <c r="D57" s="212"/>
      <c r="E57" s="212"/>
      <c r="F57" s="212"/>
      <c r="G57" s="212"/>
      <c r="H57" s="213"/>
      <c r="I57" s="211"/>
      <c r="J57" s="211"/>
      <c r="K57" s="211"/>
      <c r="L57" s="211"/>
      <c r="M57" s="211"/>
      <c r="N57" s="211"/>
      <c r="O57" s="211"/>
      <c r="P57" s="211"/>
      <c r="Q57" s="211"/>
      <c r="R57" s="211"/>
      <c r="S57" s="211"/>
      <c r="T57" s="211"/>
    </row>
    <row r="58" spans="1:20" s="24" customFormat="1" ht="12.75">
      <c r="A58" s="37"/>
      <c r="B58" s="175" t="str">
        <f>Masterfiles!D125</f>
        <v>SMS dinspre alte retele</v>
      </c>
      <c r="C58" s="44" t="s">
        <v>337</v>
      </c>
      <c r="D58" s="212"/>
      <c r="E58" s="212"/>
      <c r="F58" s="212"/>
      <c r="G58" s="212"/>
      <c r="H58" s="213"/>
      <c r="I58" s="211"/>
      <c r="J58" s="211"/>
      <c r="K58" s="211"/>
      <c r="L58" s="211"/>
      <c r="M58" s="211"/>
      <c r="N58" s="211"/>
      <c r="O58" s="211"/>
      <c r="P58" s="211"/>
      <c r="Q58" s="211"/>
      <c r="R58" s="211"/>
      <c r="S58" s="211"/>
      <c r="T58" s="211"/>
    </row>
    <row r="59" spans="1:20" s="24" customFormat="1" ht="12.75">
      <c r="A59" s="37"/>
      <c r="B59" s="175" t="str">
        <f>Masterfiles!D126</f>
        <v>GPRS</v>
      </c>
      <c r="C59" s="44" t="s">
        <v>214</v>
      </c>
      <c r="D59" s="212"/>
      <c r="E59" s="212"/>
      <c r="F59" s="212"/>
      <c r="G59" s="212"/>
      <c r="H59" s="213"/>
      <c r="I59" s="211"/>
      <c r="J59" s="211"/>
      <c r="K59" s="211"/>
      <c r="L59" s="211"/>
      <c r="M59" s="211"/>
      <c r="N59" s="211"/>
      <c r="O59" s="211"/>
      <c r="P59" s="211"/>
      <c r="Q59" s="211"/>
      <c r="R59" s="211"/>
      <c r="S59" s="211"/>
      <c r="T59" s="211"/>
    </row>
    <row r="60" spans="1:20" s="24" customFormat="1" ht="12.75">
      <c r="A60" s="37"/>
      <c r="B60" s="175" t="str">
        <f>Masterfiles!D127</f>
        <v>ALTELE: completati dupa caz</v>
      </c>
      <c r="C60" s="211"/>
      <c r="D60" s="212"/>
      <c r="E60" s="212"/>
      <c r="F60" s="212"/>
      <c r="G60" s="212"/>
      <c r="H60" s="213"/>
      <c r="I60" s="211"/>
      <c r="J60" s="211"/>
      <c r="K60" s="211"/>
      <c r="L60" s="211"/>
      <c r="M60" s="211"/>
      <c r="N60" s="211"/>
      <c r="O60" s="211"/>
      <c r="P60" s="211"/>
      <c r="Q60" s="211"/>
      <c r="R60" s="211"/>
      <c r="S60" s="211"/>
      <c r="T60" s="211"/>
    </row>
    <row r="61" spans="1:20" s="24" customFormat="1" ht="12.75">
      <c r="A61" s="37"/>
      <c r="B61" s="175" t="str">
        <f>Masterfiles!D128</f>
        <v>ALTELE: completati dupa caz</v>
      </c>
      <c r="C61" s="211"/>
      <c r="D61" s="212"/>
      <c r="E61" s="212"/>
      <c r="F61" s="212"/>
      <c r="G61" s="212"/>
      <c r="H61" s="213"/>
      <c r="I61" s="211"/>
      <c r="J61" s="211"/>
      <c r="K61" s="211"/>
      <c r="L61" s="211"/>
      <c r="M61" s="211"/>
      <c r="N61" s="211"/>
      <c r="O61" s="211"/>
      <c r="P61" s="211"/>
      <c r="Q61" s="211"/>
      <c r="R61" s="211"/>
      <c r="S61" s="211"/>
      <c r="T61" s="211"/>
    </row>
    <row r="62" spans="1:20" s="24" customFormat="1" ht="12.75">
      <c r="A62" s="37"/>
      <c r="B62" s="175" t="str">
        <f>Masterfiles!D129</f>
        <v>ALTELE: completati dupa caz</v>
      </c>
      <c r="C62" s="211"/>
      <c r="D62" s="212"/>
      <c r="E62" s="212"/>
      <c r="F62" s="212"/>
      <c r="G62" s="212"/>
      <c r="H62" s="213"/>
      <c r="I62" s="211"/>
      <c r="J62" s="211"/>
      <c r="K62" s="211"/>
      <c r="L62" s="211"/>
      <c r="M62" s="211"/>
      <c r="N62" s="211"/>
      <c r="O62" s="211"/>
      <c r="P62" s="211"/>
      <c r="Q62" s="211"/>
      <c r="R62" s="211"/>
      <c r="S62" s="211"/>
      <c r="T62" s="211"/>
    </row>
    <row r="63" spans="1:20" s="24" customFormat="1" ht="12.75">
      <c r="A63" s="37"/>
      <c r="B63" s="175" t="str">
        <f>Masterfiles!D130</f>
        <v>ALTELE: completati dupa caz</v>
      </c>
      <c r="C63" s="211"/>
      <c r="D63" s="212"/>
      <c r="E63" s="212"/>
      <c r="F63" s="212"/>
      <c r="G63" s="212"/>
      <c r="H63" s="213"/>
      <c r="I63" s="211"/>
      <c r="J63" s="211"/>
      <c r="K63" s="211"/>
      <c r="L63" s="211"/>
      <c r="M63" s="211"/>
      <c r="N63" s="211"/>
      <c r="O63" s="211"/>
      <c r="P63" s="211"/>
      <c r="Q63" s="211"/>
      <c r="R63" s="211"/>
      <c r="S63" s="211"/>
      <c r="T63" s="211"/>
    </row>
    <row r="64" s="24" customFormat="1" ht="12.75">
      <c r="A64" s="37"/>
    </row>
    <row r="65" spans="1:37" s="24" customFormat="1" ht="12.75">
      <c r="A65" s="37"/>
      <c r="AG65" s="145"/>
      <c r="AH65" s="145"/>
      <c r="AI65" s="145"/>
      <c r="AJ65" s="145"/>
      <c r="AK65" s="145"/>
    </row>
    <row r="66" spans="1:39" s="24" customFormat="1" ht="12.75">
      <c r="A66" s="37"/>
      <c r="AI66" s="145"/>
      <c r="AJ66" s="145"/>
      <c r="AK66" s="145"/>
      <c r="AL66" s="145"/>
      <c r="AM66" s="145"/>
    </row>
    <row r="67" spans="1:39" ht="12.75">
      <c r="A67" s="36">
        <v>3.03</v>
      </c>
      <c r="B67" s="2" t="s">
        <v>370</v>
      </c>
      <c r="AI67" s="145"/>
      <c r="AJ67" s="145"/>
      <c r="AK67" s="145"/>
      <c r="AL67" s="145"/>
      <c r="AM67" s="145"/>
    </row>
    <row r="68" spans="1:39" ht="12.75">
      <c r="A68" s="36"/>
      <c r="B68" s="2"/>
      <c r="AI68" s="145"/>
      <c r="AJ68" s="145"/>
      <c r="AK68" s="145"/>
      <c r="AL68" s="145"/>
      <c r="AM68" s="145"/>
    </row>
    <row r="69" spans="1:39" ht="12.75">
      <c r="A69" s="36"/>
      <c r="B69" s="182"/>
      <c r="AI69" s="145"/>
      <c r="AJ69" s="145"/>
      <c r="AK69" s="145"/>
      <c r="AL69" s="145"/>
      <c r="AM69" s="145"/>
    </row>
    <row r="70" spans="1:39" s="2" customFormat="1" ht="12.75">
      <c r="A70" s="205"/>
      <c r="G70" s="58"/>
      <c r="H70" s="58"/>
      <c r="I70" s="59"/>
      <c r="AI70" s="145"/>
      <c r="AJ70" s="145"/>
      <c r="AK70" s="145"/>
      <c r="AL70" s="145"/>
      <c r="AM70" s="145"/>
    </row>
    <row r="71" spans="1:39" s="24" customFormat="1" ht="13.5" thickBot="1">
      <c r="A71" s="205"/>
      <c r="B71" s="61" t="s">
        <v>379</v>
      </c>
      <c r="C71" s="61" t="s">
        <v>13</v>
      </c>
      <c r="D71" s="78" t="s">
        <v>371</v>
      </c>
      <c r="E71" s="62"/>
      <c r="F71" s="25"/>
      <c r="G71" s="60"/>
      <c r="H71" s="25"/>
      <c r="I71" s="25"/>
      <c r="J71" s="25"/>
      <c r="K71" s="25"/>
      <c r="L71" s="25"/>
      <c r="M71" s="25"/>
      <c r="N71" s="60"/>
      <c r="O71" s="60"/>
      <c r="P71" s="60"/>
      <c r="Q71" s="60"/>
      <c r="R71" s="60"/>
      <c r="S71" s="60"/>
      <c r="T71" s="60"/>
      <c r="U71" s="60"/>
      <c r="V71" s="60"/>
      <c r="W71" s="60"/>
      <c r="X71" s="60"/>
      <c r="Y71" s="60"/>
      <c r="Z71" s="60"/>
      <c r="AI71" s="145"/>
      <c r="AJ71" s="145"/>
      <c r="AK71" s="145"/>
      <c r="AL71" s="145"/>
      <c r="AM71" s="145"/>
    </row>
    <row r="72" spans="1:39" s="24" customFormat="1" ht="13.5" thickBot="1">
      <c r="A72" s="205"/>
      <c r="B72" s="63" t="s">
        <v>373</v>
      </c>
      <c r="C72" s="64"/>
      <c r="D72" s="214">
        <v>250</v>
      </c>
      <c r="E72" s="79" t="s">
        <v>30</v>
      </c>
      <c r="F72" s="25"/>
      <c r="G72" s="60"/>
      <c r="H72" s="25"/>
      <c r="I72" s="25"/>
      <c r="J72" s="25"/>
      <c r="K72" s="25"/>
      <c r="L72" s="25"/>
      <c r="M72" s="25"/>
      <c r="N72" s="60"/>
      <c r="O72" s="60"/>
      <c r="P72" s="60"/>
      <c r="Q72" s="60"/>
      <c r="R72" s="60"/>
      <c r="S72" s="60"/>
      <c r="T72" s="60"/>
      <c r="U72" s="60"/>
      <c r="V72" s="60"/>
      <c r="W72" s="60"/>
      <c r="X72" s="60"/>
      <c r="Y72" s="60"/>
      <c r="Z72" s="60"/>
      <c r="AI72" s="145"/>
      <c r="AJ72" s="145"/>
      <c r="AK72" s="145"/>
      <c r="AL72" s="145"/>
      <c r="AM72" s="145"/>
    </row>
    <row r="73" spans="1:39" s="24" customFormat="1" ht="26.25" thickBot="1">
      <c r="A73" s="205"/>
      <c r="B73" s="64" t="s">
        <v>374</v>
      </c>
      <c r="C73" s="64" t="s">
        <v>9</v>
      </c>
      <c r="D73" s="80">
        <f>1/D72</f>
        <v>0.004</v>
      </c>
      <c r="E73" s="81" t="s">
        <v>372</v>
      </c>
      <c r="F73" s="25"/>
      <c r="G73" s="60"/>
      <c r="H73" s="25"/>
      <c r="I73" s="25"/>
      <c r="J73" s="25"/>
      <c r="K73" s="25"/>
      <c r="L73" s="25"/>
      <c r="M73" s="25"/>
      <c r="N73" s="60"/>
      <c r="O73" s="60"/>
      <c r="P73" s="60"/>
      <c r="Q73" s="60"/>
      <c r="R73" s="60"/>
      <c r="S73" s="60"/>
      <c r="T73" s="60"/>
      <c r="U73" s="60"/>
      <c r="V73" s="60"/>
      <c r="W73" s="60"/>
      <c r="X73" s="60"/>
      <c r="Y73" s="60"/>
      <c r="Z73" s="60"/>
      <c r="AI73" s="145"/>
      <c r="AJ73" s="145"/>
      <c r="AK73" s="145"/>
      <c r="AL73" s="145"/>
      <c r="AM73" s="145"/>
    </row>
    <row r="74" spans="1:39" s="24" customFormat="1" ht="13.5" thickBot="1">
      <c r="A74" s="205"/>
      <c r="B74" s="65" t="s">
        <v>375</v>
      </c>
      <c r="C74" s="65" t="s">
        <v>9</v>
      </c>
      <c r="D74" s="215">
        <v>0.1</v>
      </c>
      <c r="E74" s="79" t="s">
        <v>30</v>
      </c>
      <c r="F74" s="25"/>
      <c r="G74" s="60"/>
      <c r="H74" s="25"/>
      <c r="I74" s="25"/>
      <c r="J74" s="25"/>
      <c r="K74" s="25"/>
      <c r="L74" s="25"/>
      <c r="M74" s="25"/>
      <c r="N74" s="60"/>
      <c r="O74" s="60"/>
      <c r="P74" s="60"/>
      <c r="Q74" s="60"/>
      <c r="R74" s="60"/>
      <c r="S74" s="60"/>
      <c r="T74" s="60"/>
      <c r="U74" s="60"/>
      <c r="V74" s="60"/>
      <c r="W74" s="60"/>
      <c r="X74" s="60"/>
      <c r="Y74" s="60"/>
      <c r="Z74" s="60"/>
      <c r="AI74" s="145"/>
      <c r="AJ74" s="145"/>
      <c r="AK74" s="145"/>
      <c r="AL74" s="145"/>
      <c r="AM74" s="145"/>
    </row>
    <row r="75" spans="1:39" s="24" customFormat="1" ht="13.5" thickBot="1">
      <c r="A75" s="205"/>
      <c r="B75" s="65" t="s">
        <v>376</v>
      </c>
      <c r="C75" s="65" t="s">
        <v>23</v>
      </c>
      <c r="D75" s="263">
        <v>60</v>
      </c>
      <c r="E75" s="79" t="s">
        <v>30</v>
      </c>
      <c r="F75" s="25"/>
      <c r="G75" s="60"/>
      <c r="H75" s="25"/>
      <c r="I75" s="25"/>
      <c r="J75" s="25"/>
      <c r="K75" s="25"/>
      <c r="L75" s="25"/>
      <c r="M75" s="25"/>
      <c r="N75" s="60"/>
      <c r="O75" s="60"/>
      <c r="P75" s="60"/>
      <c r="Q75" s="60"/>
      <c r="R75" s="60"/>
      <c r="S75" s="60"/>
      <c r="T75" s="60"/>
      <c r="U75" s="60"/>
      <c r="V75" s="60"/>
      <c r="W75" s="60"/>
      <c r="X75" s="60"/>
      <c r="Y75" s="60"/>
      <c r="Z75" s="60"/>
      <c r="AI75" s="145"/>
      <c r="AJ75" s="145"/>
      <c r="AK75" s="145"/>
      <c r="AL75" s="145"/>
      <c r="AM75" s="145"/>
    </row>
    <row r="76" spans="1:39" s="24" customFormat="1" ht="12.75">
      <c r="A76" s="205"/>
      <c r="B76" s="28" t="s">
        <v>377</v>
      </c>
      <c r="C76" s="28" t="s">
        <v>31</v>
      </c>
      <c r="D76" s="82">
        <f>D73*D74</f>
        <v>0.0004</v>
      </c>
      <c r="E76" s="81" t="s">
        <v>372</v>
      </c>
      <c r="F76" s="25"/>
      <c r="G76" s="60"/>
      <c r="H76" s="25"/>
      <c r="I76" s="25"/>
      <c r="J76" s="25"/>
      <c r="K76" s="25"/>
      <c r="L76" s="25"/>
      <c r="M76" s="25"/>
      <c r="N76" s="60"/>
      <c r="O76" s="60"/>
      <c r="P76" s="60"/>
      <c r="Q76" s="60"/>
      <c r="R76" s="60"/>
      <c r="S76" s="60"/>
      <c r="T76" s="60"/>
      <c r="U76" s="60"/>
      <c r="V76" s="60"/>
      <c r="W76" s="60"/>
      <c r="X76" s="60"/>
      <c r="Y76" s="60"/>
      <c r="Z76" s="60"/>
      <c r="AI76" s="145"/>
      <c r="AJ76" s="145"/>
      <c r="AK76" s="145"/>
      <c r="AL76" s="145"/>
      <c r="AM76" s="145"/>
    </row>
    <row r="77" spans="1:39" s="24" customFormat="1" ht="12.75">
      <c r="A77" s="205"/>
      <c r="B77" s="28" t="s">
        <v>378</v>
      </c>
      <c r="C77" s="28" t="s">
        <v>32</v>
      </c>
      <c r="D77" s="82">
        <f>D76/60</f>
        <v>6.666666666666667E-06</v>
      </c>
      <c r="E77" s="81" t="s">
        <v>372</v>
      </c>
      <c r="F77" s="68"/>
      <c r="G77" s="67"/>
      <c r="H77" s="68"/>
      <c r="I77" s="68"/>
      <c r="J77" s="68"/>
      <c r="K77" s="68"/>
      <c r="L77" s="68"/>
      <c r="M77" s="68"/>
      <c r="N77" s="67"/>
      <c r="O77" s="67"/>
      <c r="P77" s="67"/>
      <c r="Q77" s="67"/>
      <c r="R77" s="67"/>
      <c r="S77" s="67"/>
      <c r="T77" s="67"/>
      <c r="U77" s="67"/>
      <c r="V77" s="67"/>
      <c r="W77" s="67"/>
      <c r="X77" s="67"/>
      <c r="Y77" s="67"/>
      <c r="Z77" s="67"/>
      <c r="AI77" s="145"/>
      <c r="AJ77" s="145"/>
      <c r="AK77" s="145"/>
      <c r="AL77" s="145"/>
      <c r="AM77" s="145"/>
    </row>
    <row r="78" spans="1:39" s="24" customFormat="1" ht="12.75">
      <c r="A78" s="205"/>
      <c r="B78" s="67"/>
      <c r="C78" s="67"/>
      <c r="D78" s="67"/>
      <c r="E78" s="67"/>
      <c r="F78" s="68"/>
      <c r="G78" s="67"/>
      <c r="H78" s="68"/>
      <c r="I78" s="68"/>
      <c r="J78" s="68"/>
      <c r="K78" s="68"/>
      <c r="L78" s="68"/>
      <c r="M78" s="68"/>
      <c r="N78" s="67"/>
      <c r="O78" s="67"/>
      <c r="P78" s="67"/>
      <c r="Q78" s="67"/>
      <c r="R78" s="67"/>
      <c r="S78" s="67"/>
      <c r="T78" s="67"/>
      <c r="U78" s="67"/>
      <c r="V78" s="67"/>
      <c r="W78" s="67"/>
      <c r="X78" s="67"/>
      <c r="Y78" s="67"/>
      <c r="Z78" s="67"/>
      <c r="AI78" s="145"/>
      <c r="AJ78" s="145"/>
      <c r="AK78" s="145"/>
      <c r="AL78" s="145"/>
      <c r="AM78" s="145"/>
    </row>
    <row r="79" spans="1:39" s="24" customFormat="1" ht="13.5" thickBot="1">
      <c r="A79" s="205"/>
      <c r="B79" s="69" t="s">
        <v>380</v>
      </c>
      <c r="C79" s="69"/>
      <c r="D79" s="78" t="s">
        <v>371</v>
      </c>
      <c r="E79" s="66"/>
      <c r="F79" s="25"/>
      <c r="G79" s="60"/>
      <c r="H79" s="25"/>
      <c r="I79" s="25"/>
      <c r="J79" s="25"/>
      <c r="K79" s="25"/>
      <c r="L79" s="25"/>
      <c r="M79" s="25"/>
      <c r="N79" s="60"/>
      <c r="O79" s="60"/>
      <c r="P79" s="60"/>
      <c r="Q79" s="60"/>
      <c r="R79" s="60"/>
      <c r="S79" s="60"/>
      <c r="T79" s="60"/>
      <c r="U79" s="60"/>
      <c r="V79" s="60"/>
      <c r="W79" s="60"/>
      <c r="X79" s="60"/>
      <c r="Y79" s="60"/>
      <c r="Z79" s="60"/>
      <c r="AI79" s="145"/>
      <c r="AJ79" s="145"/>
      <c r="AK79" s="145"/>
      <c r="AL79" s="145"/>
      <c r="AM79" s="145"/>
    </row>
    <row r="80" spans="1:39" s="24" customFormat="1" ht="13.5" thickBot="1">
      <c r="A80" s="205"/>
      <c r="B80" s="70" t="s">
        <v>391</v>
      </c>
      <c r="C80" s="88" t="s">
        <v>381</v>
      </c>
      <c r="D80" s="216">
        <v>12</v>
      </c>
      <c r="E80" s="79" t="s">
        <v>30</v>
      </c>
      <c r="F80" s="25"/>
      <c r="G80" s="60"/>
      <c r="H80" s="25"/>
      <c r="I80" s="25"/>
      <c r="J80" s="25"/>
      <c r="K80" s="25"/>
      <c r="L80" s="25"/>
      <c r="M80" s="25"/>
      <c r="N80" s="60"/>
      <c r="O80" s="60"/>
      <c r="P80" s="60"/>
      <c r="Q80" s="60"/>
      <c r="R80" s="60"/>
      <c r="S80" s="60"/>
      <c r="T80" s="60"/>
      <c r="U80" s="60"/>
      <c r="V80" s="60"/>
      <c r="W80" s="60"/>
      <c r="X80" s="60"/>
      <c r="Y80" s="60"/>
      <c r="Z80" s="60"/>
      <c r="AI80" s="145"/>
      <c r="AJ80" s="145"/>
      <c r="AK80" s="145"/>
      <c r="AL80" s="145"/>
      <c r="AM80" s="145"/>
    </row>
    <row r="81" spans="1:39" s="24" customFormat="1" ht="13.5" thickBot="1">
      <c r="A81" s="205"/>
      <c r="B81" s="70" t="s">
        <v>392</v>
      </c>
      <c r="C81" s="88" t="s">
        <v>381</v>
      </c>
      <c r="D81" s="216">
        <v>70</v>
      </c>
      <c r="E81" s="79" t="s">
        <v>30</v>
      </c>
      <c r="F81" s="25"/>
      <c r="G81" s="60"/>
      <c r="H81" s="25"/>
      <c r="I81" s="25"/>
      <c r="J81" s="25"/>
      <c r="K81" s="25"/>
      <c r="L81" s="25"/>
      <c r="M81" s="25"/>
      <c r="N81" s="60"/>
      <c r="O81" s="60"/>
      <c r="P81" s="60"/>
      <c r="Q81" s="60"/>
      <c r="R81" s="60"/>
      <c r="S81" s="60"/>
      <c r="T81" s="60"/>
      <c r="U81" s="60"/>
      <c r="V81" s="60"/>
      <c r="W81" s="60"/>
      <c r="X81" s="60"/>
      <c r="Y81" s="60"/>
      <c r="Z81" s="60"/>
      <c r="AI81" s="145"/>
      <c r="AJ81" s="145"/>
      <c r="AK81" s="145"/>
      <c r="AL81" s="145"/>
      <c r="AM81" s="145"/>
    </row>
    <row r="82" spans="1:39" s="24" customFormat="1" ht="13.5" thickBot="1">
      <c r="A82" s="205"/>
      <c r="B82" s="65" t="s">
        <v>393</v>
      </c>
      <c r="C82" s="84" t="s">
        <v>24</v>
      </c>
      <c r="D82" s="217">
        <f>1%*14400</f>
        <v>144</v>
      </c>
      <c r="E82" s="79" t="s">
        <v>30</v>
      </c>
      <c r="F82" s="25"/>
      <c r="G82" s="60"/>
      <c r="H82" s="25"/>
      <c r="I82" s="25"/>
      <c r="J82" s="25"/>
      <c r="K82" s="25"/>
      <c r="L82" s="25"/>
      <c r="M82" s="25"/>
      <c r="N82" s="60"/>
      <c r="O82" s="60"/>
      <c r="P82" s="60"/>
      <c r="Q82" s="60"/>
      <c r="R82" s="60"/>
      <c r="S82" s="60"/>
      <c r="T82" s="60"/>
      <c r="U82" s="60"/>
      <c r="V82" s="60"/>
      <c r="W82" s="60"/>
      <c r="X82" s="60"/>
      <c r="Y82" s="60"/>
      <c r="Z82" s="60"/>
      <c r="AI82" s="145"/>
      <c r="AJ82" s="145"/>
      <c r="AK82" s="145"/>
      <c r="AL82" s="145"/>
      <c r="AM82" s="145"/>
    </row>
    <row r="83" spans="1:39" s="24" customFormat="1" ht="12.75">
      <c r="A83" s="205"/>
      <c r="B83" s="70" t="s">
        <v>25</v>
      </c>
      <c r="C83" s="70" t="s">
        <v>382</v>
      </c>
      <c r="D83" s="87">
        <f>1/((3600*D82)/((D81+D80)*8))</f>
        <v>0.0012654320987654322</v>
      </c>
      <c r="E83" s="81" t="s">
        <v>372</v>
      </c>
      <c r="F83" s="25"/>
      <c r="G83" s="60"/>
      <c r="H83" s="25"/>
      <c r="I83" s="25"/>
      <c r="J83" s="25"/>
      <c r="K83" s="25"/>
      <c r="L83" s="25"/>
      <c r="M83" s="25"/>
      <c r="N83" s="60"/>
      <c r="O83" s="60"/>
      <c r="P83" s="60"/>
      <c r="Q83" s="60"/>
      <c r="R83" s="60"/>
      <c r="S83" s="60"/>
      <c r="T83" s="60"/>
      <c r="U83" s="60"/>
      <c r="V83" s="60"/>
      <c r="W83" s="60"/>
      <c r="X83" s="60"/>
      <c r="Y83" s="60"/>
      <c r="Z83" s="60"/>
      <c r="AI83" s="145"/>
      <c r="AJ83" s="145"/>
      <c r="AK83" s="145"/>
      <c r="AL83" s="145"/>
      <c r="AM83" s="145"/>
    </row>
    <row r="84" spans="1:39" s="24" customFormat="1" ht="26.25" thickBot="1">
      <c r="A84" s="205"/>
      <c r="B84" s="64" t="s">
        <v>374</v>
      </c>
      <c r="C84" s="65" t="s">
        <v>9</v>
      </c>
      <c r="D84" s="85">
        <f>1/D72</f>
        <v>0.004</v>
      </c>
      <c r="E84" s="81" t="s">
        <v>372</v>
      </c>
      <c r="F84" s="25"/>
      <c r="G84" s="60"/>
      <c r="H84" s="25"/>
      <c r="I84" s="25"/>
      <c r="J84" s="25"/>
      <c r="K84" s="25"/>
      <c r="L84" s="25"/>
      <c r="M84" s="25"/>
      <c r="N84" s="60"/>
      <c r="O84" s="60"/>
      <c r="P84" s="60"/>
      <c r="Q84" s="60"/>
      <c r="R84" s="60"/>
      <c r="S84" s="60"/>
      <c r="T84" s="60"/>
      <c r="U84" s="60"/>
      <c r="V84" s="60"/>
      <c r="W84" s="60"/>
      <c r="X84" s="60"/>
      <c r="Y84" s="60"/>
      <c r="Z84" s="60"/>
      <c r="AI84" s="145"/>
      <c r="AJ84" s="145"/>
      <c r="AK84" s="145"/>
      <c r="AL84" s="145"/>
      <c r="AM84" s="145"/>
    </row>
    <row r="85" spans="1:39" s="24" customFormat="1" ht="13.5" thickBot="1">
      <c r="A85" s="205"/>
      <c r="B85" s="65" t="s">
        <v>375</v>
      </c>
      <c r="C85" s="84" t="s">
        <v>9</v>
      </c>
      <c r="D85" s="218">
        <v>0.1</v>
      </c>
      <c r="E85" s="79" t="s">
        <v>30</v>
      </c>
      <c r="F85" s="25"/>
      <c r="G85" s="60"/>
      <c r="H85" s="25"/>
      <c r="I85" s="25"/>
      <c r="J85" s="25"/>
      <c r="K85" s="25"/>
      <c r="L85" s="25"/>
      <c r="M85" s="25"/>
      <c r="N85" s="60"/>
      <c r="O85" s="60"/>
      <c r="P85" s="60"/>
      <c r="Q85" s="60"/>
      <c r="R85" s="60"/>
      <c r="S85" s="60"/>
      <c r="T85" s="60"/>
      <c r="U85" s="60"/>
      <c r="V85" s="60"/>
      <c r="W85" s="60"/>
      <c r="X85" s="60"/>
      <c r="Y85" s="60"/>
      <c r="Z85" s="60"/>
      <c r="AI85" s="145"/>
      <c r="AJ85" s="145"/>
      <c r="AK85" s="145"/>
      <c r="AL85" s="145"/>
      <c r="AM85" s="145"/>
    </row>
    <row r="86" spans="1:39" s="24" customFormat="1" ht="12.75">
      <c r="A86" s="205"/>
      <c r="B86" s="65" t="s">
        <v>399</v>
      </c>
      <c r="C86" s="65" t="s">
        <v>26</v>
      </c>
      <c r="D86" s="86">
        <f>D84*D85*D83</f>
        <v>5.061728395061729E-07</v>
      </c>
      <c r="E86" s="81" t="s">
        <v>372</v>
      </c>
      <c r="F86" s="25"/>
      <c r="G86" s="60"/>
      <c r="H86" s="25"/>
      <c r="I86" s="25"/>
      <c r="J86" s="25"/>
      <c r="K86" s="25"/>
      <c r="L86" s="25"/>
      <c r="M86" s="25"/>
      <c r="N86" s="60"/>
      <c r="O86" s="60"/>
      <c r="P86" s="60"/>
      <c r="Q86" s="60"/>
      <c r="R86" s="60"/>
      <c r="S86" s="60"/>
      <c r="T86" s="60"/>
      <c r="U86" s="60"/>
      <c r="V86" s="60"/>
      <c r="W86" s="60"/>
      <c r="X86" s="60"/>
      <c r="Y86" s="60"/>
      <c r="Z86" s="60"/>
      <c r="AI86" s="145"/>
      <c r="AJ86" s="145"/>
      <c r="AK86" s="145"/>
      <c r="AL86" s="145"/>
      <c r="AM86" s="145"/>
    </row>
    <row r="87" spans="1:39" s="24" customFormat="1" ht="12.75">
      <c r="A87" s="205"/>
      <c r="B87" s="65" t="s">
        <v>400</v>
      </c>
      <c r="C87" s="65" t="s">
        <v>383</v>
      </c>
      <c r="D87" s="83">
        <f>D85*D84/3600</f>
        <v>1.1111111111111112E-07</v>
      </c>
      <c r="E87" s="81" t="s">
        <v>372</v>
      </c>
      <c r="F87" s="25"/>
      <c r="G87" s="60"/>
      <c r="H87" s="25"/>
      <c r="I87" s="25"/>
      <c r="J87" s="25"/>
      <c r="K87" s="25"/>
      <c r="L87" s="25"/>
      <c r="M87" s="25"/>
      <c r="N87" s="60"/>
      <c r="O87" s="60"/>
      <c r="P87" s="60"/>
      <c r="Q87" s="60"/>
      <c r="R87" s="60"/>
      <c r="S87" s="60"/>
      <c r="T87" s="60"/>
      <c r="U87" s="60"/>
      <c r="V87" s="60"/>
      <c r="W87" s="60"/>
      <c r="X87" s="60"/>
      <c r="Y87" s="60"/>
      <c r="Z87" s="60"/>
      <c r="AI87" s="145"/>
      <c r="AJ87" s="145"/>
      <c r="AK87" s="145"/>
      <c r="AL87" s="145"/>
      <c r="AM87" s="145"/>
    </row>
    <row r="88" spans="1:39" s="24" customFormat="1" ht="12.75">
      <c r="A88" s="205"/>
      <c r="B88" s="71"/>
      <c r="C88" s="71"/>
      <c r="D88" s="72"/>
      <c r="E88" s="66"/>
      <c r="F88" s="25"/>
      <c r="G88" s="60"/>
      <c r="H88" s="25"/>
      <c r="I88" s="25"/>
      <c r="J88" s="25"/>
      <c r="K88" s="25"/>
      <c r="L88" s="25"/>
      <c r="M88" s="25"/>
      <c r="N88" s="60"/>
      <c r="O88" s="60"/>
      <c r="P88" s="60"/>
      <c r="Q88" s="60"/>
      <c r="R88" s="60"/>
      <c r="S88" s="60"/>
      <c r="T88" s="60"/>
      <c r="U88" s="60"/>
      <c r="V88" s="60"/>
      <c r="W88" s="60"/>
      <c r="X88" s="60"/>
      <c r="Y88" s="60"/>
      <c r="Z88" s="60"/>
      <c r="AI88" s="145"/>
      <c r="AJ88" s="145"/>
      <c r="AK88" s="145"/>
      <c r="AL88" s="145"/>
      <c r="AM88" s="145"/>
    </row>
    <row r="89" spans="1:39" s="24" customFormat="1" ht="13.5" thickBot="1">
      <c r="A89" s="205"/>
      <c r="B89" s="69" t="s">
        <v>19</v>
      </c>
      <c r="C89" s="69"/>
      <c r="D89" s="89"/>
      <c r="E89" s="66"/>
      <c r="F89" s="25"/>
      <c r="G89" s="60"/>
      <c r="H89" s="25"/>
      <c r="I89" s="25"/>
      <c r="J89" s="25"/>
      <c r="K89" s="25"/>
      <c r="L89" s="25"/>
      <c r="M89" s="25"/>
      <c r="N89" s="60"/>
      <c r="O89" s="60"/>
      <c r="P89" s="60"/>
      <c r="Q89" s="60"/>
      <c r="R89" s="60"/>
      <c r="S89" s="60"/>
      <c r="T89" s="60"/>
      <c r="U89" s="60"/>
      <c r="V89" s="60"/>
      <c r="W89" s="60"/>
      <c r="X89" s="60"/>
      <c r="Y89" s="60"/>
      <c r="Z89" s="60"/>
      <c r="AI89" s="145"/>
      <c r="AJ89" s="145"/>
      <c r="AK89" s="145"/>
      <c r="AL89" s="145"/>
      <c r="AM89" s="145"/>
    </row>
    <row r="90" spans="1:39" s="24" customFormat="1" ht="13.5" thickBot="1">
      <c r="A90" s="205"/>
      <c r="B90" s="63" t="s">
        <v>373</v>
      </c>
      <c r="C90" s="88"/>
      <c r="D90" s="216">
        <v>250</v>
      </c>
      <c r="E90" s="79" t="s">
        <v>30</v>
      </c>
      <c r="F90" s="25"/>
      <c r="G90" s="60"/>
      <c r="H90" s="25"/>
      <c r="I90" s="25"/>
      <c r="J90" s="25"/>
      <c r="K90" s="25"/>
      <c r="L90" s="25"/>
      <c r="M90" s="25"/>
      <c r="N90" s="60"/>
      <c r="O90" s="60"/>
      <c r="P90" s="60"/>
      <c r="Q90" s="60"/>
      <c r="R90" s="60"/>
      <c r="S90" s="60"/>
      <c r="T90" s="60"/>
      <c r="U90" s="60"/>
      <c r="V90" s="60"/>
      <c r="W90" s="60"/>
      <c r="X90" s="60"/>
      <c r="Y90" s="60"/>
      <c r="Z90" s="60"/>
      <c r="AI90" s="145"/>
      <c r="AJ90" s="145"/>
      <c r="AK90" s="145"/>
      <c r="AL90" s="145"/>
      <c r="AM90" s="145"/>
    </row>
    <row r="91" spans="1:39" s="24" customFormat="1" ht="26.25" thickBot="1">
      <c r="A91" s="205"/>
      <c r="B91" s="64" t="s">
        <v>374</v>
      </c>
      <c r="C91" s="64" t="s">
        <v>9</v>
      </c>
      <c r="D91" s="90">
        <f>1/D90</f>
        <v>0.004</v>
      </c>
      <c r="E91" s="81" t="s">
        <v>372</v>
      </c>
      <c r="F91" s="25"/>
      <c r="G91" s="60"/>
      <c r="H91" s="25"/>
      <c r="I91" s="25"/>
      <c r="J91" s="25"/>
      <c r="K91" s="25"/>
      <c r="L91" s="25"/>
      <c r="M91" s="25"/>
      <c r="N91" s="60"/>
      <c r="O91" s="60"/>
      <c r="P91" s="60"/>
      <c r="Q91" s="60"/>
      <c r="R91" s="60"/>
      <c r="S91" s="60"/>
      <c r="T91" s="60"/>
      <c r="U91" s="60"/>
      <c r="V91" s="60"/>
      <c r="W91" s="60"/>
      <c r="X91" s="60"/>
      <c r="Y91" s="60"/>
      <c r="Z91" s="60"/>
      <c r="AI91" s="145"/>
      <c r="AJ91" s="145"/>
      <c r="AK91" s="145"/>
      <c r="AL91" s="145"/>
      <c r="AM91" s="145"/>
    </row>
    <row r="92" spans="1:39" s="24" customFormat="1" ht="13.5" thickBot="1">
      <c r="A92" s="205"/>
      <c r="B92" s="65" t="s">
        <v>375</v>
      </c>
      <c r="C92" s="64" t="s">
        <v>9</v>
      </c>
      <c r="D92" s="218">
        <v>0.1</v>
      </c>
      <c r="E92" s="79" t="s">
        <v>30</v>
      </c>
      <c r="F92" s="25"/>
      <c r="G92" s="60"/>
      <c r="H92" s="25"/>
      <c r="I92" s="25"/>
      <c r="J92" s="25"/>
      <c r="K92" s="25"/>
      <c r="L92" s="25"/>
      <c r="M92" s="25"/>
      <c r="N92" s="60"/>
      <c r="O92" s="60"/>
      <c r="P92" s="60"/>
      <c r="Q92" s="60"/>
      <c r="R92" s="60"/>
      <c r="S92" s="60"/>
      <c r="T92" s="60"/>
      <c r="U92" s="60"/>
      <c r="V92" s="60"/>
      <c r="W92" s="60"/>
      <c r="X92" s="60"/>
      <c r="Y92" s="60"/>
      <c r="Z92" s="60"/>
      <c r="AI92" s="145"/>
      <c r="AJ92" s="145"/>
      <c r="AK92" s="145"/>
      <c r="AL92" s="145"/>
      <c r="AM92" s="145"/>
    </row>
    <row r="93" spans="1:39" s="24" customFormat="1" ht="13.5" thickBot="1">
      <c r="A93" s="205"/>
      <c r="B93" s="65" t="s">
        <v>376</v>
      </c>
      <c r="C93" s="64" t="s">
        <v>336</v>
      </c>
      <c r="D93" s="264">
        <v>60</v>
      </c>
      <c r="E93" s="79" t="s">
        <v>30</v>
      </c>
      <c r="F93" s="25"/>
      <c r="G93" s="60"/>
      <c r="H93" s="25"/>
      <c r="I93" s="25"/>
      <c r="J93" s="25"/>
      <c r="K93" s="25"/>
      <c r="L93" s="25"/>
      <c r="M93" s="25"/>
      <c r="N93" s="60"/>
      <c r="O93" s="60"/>
      <c r="P93" s="60"/>
      <c r="Q93" s="60"/>
      <c r="R93" s="60"/>
      <c r="S93" s="60"/>
      <c r="T93" s="60"/>
      <c r="U93" s="60"/>
      <c r="V93" s="60"/>
      <c r="W93" s="60"/>
      <c r="X93" s="60"/>
      <c r="Y93" s="60"/>
      <c r="Z93" s="60"/>
      <c r="AI93" s="145"/>
      <c r="AJ93" s="145"/>
      <c r="AK93" s="145"/>
      <c r="AL93" s="145"/>
      <c r="AM93" s="145"/>
    </row>
    <row r="94" spans="1:39" s="24" customFormat="1" ht="13.5" thickBot="1">
      <c r="A94" s="205"/>
      <c r="B94" s="65" t="s">
        <v>20</v>
      </c>
      <c r="C94" s="64" t="s">
        <v>9</v>
      </c>
      <c r="D94" s="218">
        <v>0.1</v>
      </c>
      <c r="E94" s="79" t="s">
        <v>30</v>
      </c>
      <c r="F94" s="25"/>
      <c r="G94" s="60"/>
      <c r="H94" s="25"/>
      <c r="I94" s="25"/>
      <c r="J94" s="25"/>
      <c r="K94" s="25"/>
      <c r="L94" s="25"/>
      <c r="M94" s="25"/>
      <c r="N94" s="60"/>
      <c r="O94" s="60"/>
      <c r="P94" s="60"/>
      <c r="Q94" s="60"/>
      <c r="R94" s="60"/>
      <c r="S94" s="60"/>
      <c r="T94" s="60"/>
      <c r="U94" s="60"/>
      <c r="V94" s="60"/>
      <c r="W94" s="60"/>
      <c r="X94" s="60"/>
      <c r="Y94" s="60"/>
      <c r="Z94" s="60"/>
      <c r="AI94" s="145"/>
      <c r="AJ94" s="145"/>
      <c r="AK94" s="145"/>
      <c r="AL94" s="145"/>
      <c r="AM94" s="145"/>
    </row>
    <row r="95" spans="1:39" s="24" customFormat="1" ht="13.5" thickBot="1">
      <c r="A95" s="205"/>
      <c r="B95" s="65" t="s">
        <v>397</v>
      </c>
      <c r="C95" s="64" t="s">
        <v>9</v>
      </c>
      <c r="D95" s="218">
        <v>0.5</v>
      </c>
      <c r="E95" s="79" t="s">
        <v>30</v>
      </c>
      <c r="F95" s="25"/>
      <c r="G95" s="60"/>
      <c r="H95" s="25"/>
      <c r="I95" s="25"/>
      <c r="J95" s="25"/>
      <c r="K95" s="25"/>
      <c r="L95" s="25"/>
      <c r="M95" s="25"/>
      <c r="N95" s="60"/>
      <c r="O95" s="60"/>
      <c r="P95" s="60"/>
      <c r="Q95" s="60"/>
      <c r="R95" s="60"/>
      <c r="S95" s="60"/>
      <c r="T95" s="60"/>
      <c r="U95" s="60"/>
      <c r="V95" s="60"/>
      <c r="W95" s="60"/>
      <c r="X95" s="60"/>
      <c r="Y95" s="60"/>
      <c r="Z95" s="60"/>
      <c r="AI95" s="145"/>
      <c r="AJ95" s="145"/>
      <c r="AK95" s="145"/>
      <c r="AL95" s="145"/>
      <c r="AM95" s="145"/>
    </row>
    <row r="96" spans="1:39" s="24" customFormat="1" ht="12.75">
      <c r="A96" s="205"/>
      <c r="B96" s="65" t="s">
        <v>398</v>
      </c>
      <c r="C96" s="64" t="s">
        <v>21</v>
      </c>
      <c r="D96" s="86">
        <f>D91*D92*8*(1+D94)/D93/60*D95</f>
        <v>4.88888888888889E-07</v>
      </c>
      <c r="E96" s="81" t="s">
        <v>372</v>
      </c>
      <c r="F96" s="25"/>
      <c r="G96" s="60"/>
      <c r="H96" s="25"/>
      <c r="I96" s="25"/>
      <c r="J96" s="25"/>
      <c r="K96" s="25"/>
      <c r="L96" s="25"/>
      <c r="M96" s="25"/>
      <c r="N96" s="60"/>
      <c r="O96" s="60"/>
      <c r="P96" s="60"/>
      <c r="Q96" s="60"/>
      <c r="R96" s="60"/>
      <c r="S96" s="60"/>
      <c r="T96" s="60"/>
      <c r="U96" s="60"/>
      <c r="V96" s="60"/>
      <c r="W96" s="60"/>
      <c r="X96" s="60"/>
      <c r="Y96" s="60"/>
      <c r="Z96" s="60"/>
      <c r="AI96" s="145"/>
      <c r="AJ96" s="145"/>
      <c r="AK96" s="145"/>
      <c r="AL96" s="145"/>
      <c r="AM96" s="145"/>
    </row>
    <row r="97" spans="1:39" s="24" customFormat="1" ht="12.75">
      <c r="A97" s="205"/>
      <c r="B97" s="65" t="s">
        <v>393</v>
      </c>
      <c r="C97" s="64" t="s">
        <v>22</v>
      </c>
      <c r="D97" s="91">
        <f>9.05/10^3</f>
        <v>0.00905</v>
      </c>
      <c r="E97" s="81" t="s">
        <v>372</v>
      </c>
      <c r="F97" s="25"/>
      <c r="G97" s="60"/>
      <c r="H97" s="25"/>
      <c r="I97" s="25"/>
      <c r="J97" s="25"/>
      <c r="K97" s="25"/>
      <c r="L97" s="25"/>
      <c r="M97" s="25"/>
      <c r="N97" s="60"/>
      <c r="O97" s="60"/>
      <c r="P97" s="60"/>
      <c r="Q97" s="60"/>
      <c r="R97" s="60"/>
      <c r="S97" s="60"/>
      <c r="T97" s="60"/>
      <c r="U97" s="60"/>
      <c r="V97" s="60"/>
      <c r="W97" s="60"/>
      <c r="X97" s="60"/>
      <c r="Y97" s="60"/>
      <c r="Z97" s="60"/>
      <c r="AI97" s="148"/>
      <c r="AJ97" s="148"/>
      <c r="AK97" s="148"/>
      <c r="AL97" s="148"/>
      <c r="AM97" s="148"/>
    </row>
    <row r="98" spans="1:39" s="24" customFormat="1" ht="12.75">
      <c r="A98" s="205"/>
      <c r="B98" s="65" t="s">
        <v>385</v>
      </c>
      <c r="C98" s="64" t="s">
        <v>384</v>
      </c>
      <c r="D98" s="92">
        <f>D96/D97</f>
        <v>5.402087170042972E-05</v>
      </c>
      <c r="E98" s="81" t="s">
        <v>372</v>
      </c>
      <c r="F98" s="25"/>
      <c r="G98" s="60"/>
      <c r="H98" s="25"/>
      <c r="I98" s="25"/>
      <c r="J98" s="25"/>
      <c r="K98" s="25"/>
      <c r="L98" s="25"/>
      <c r="M98" s="25"/>
      <c r="N98" s="60"/>
      <c r="O98" s="60"/>
      <c r="P98" s="60"/>
      <c r="Q98" s="60"/>
      <c r="R98" s="60"/>
      <c r="S98" s="60"/>
      <c r="T98" s="60"/>
      <c r="U98" s="60"/>
      <c r="V98" s="60"/>
      <c r="W98" s="60"/>
      <c r="X98" s="60"/>
      <c r="Y98" s="60"/>
      <c r="Z98" s="60"/>
      <c r="AI98" s="148"/>
      <c r="AJ98" s="148"/>
      <c r="AK98" s="148"/>
      <c r="AL98" s="148"/>
      <c r="AM98" s="148"/>
    </row>
    <row r="99" ht="12.75">
      <c r="A99" s="205"/>
    </row>
    <row r="100" spans="35:39" ht="12.75">
      <c r="AI100" s="148"/>
      <c r="AJ100" s="148"/>
      <c r="AK100" s="148"/>
      <c r="AL100" s="148"/>
      <c r="AM100" s="148"/>
    </row>
    <row r="101" spans="1:39" ht="12.75">
      <c r="A101" s="36">
        <v>3.04</v>
      </c>
      <c r="B101" s="2" t="s">
        <v>386</v>
      </c>
      <c r="AI101" s="148"/>
      <c r="AJ101" s="148"/>
      <c r="AK101" s="148"/>
      <c r="AL101" s="148"/>
      <c r="AM101" s="148"/>
    </row>
    <row r="102" s="148" customFormat="1" ht="12.75">
      <c r="A102" s="201"/>
    </row>
    <row r="103" spans="1:7" s="148" customFormat="1" ht="12.75">
      <c r="A103" s="201"/>
      <c r="B103" s="43" t="s">
        <v>367</v>
      </c>
      <c r="C103" s="50">
        <v>2010</v>
      </c>
      <c r="D103" s="50">
        <f>C103+1</f>
        <v>2011</v>
      </c>
      <c r="E103" s="50">
        <f>D103+1</f>
        <v>2012</v>
      </c>
      <c r="F103" s="50">
        <f>E103+1</f>
        <v>2013</v>
      </c>
      <c r="G103" s="50">
        <f>F103+1</f>
        <v>2014</v>
      </c>
    </row>
    <row r="104" spans="1:7" s="148" customFormat="1" ht="12.75">
      <c r="A104" s="201"/>
      <c r="B104" s="43"/>
      <c r="C104" s="50" t="s">
        <v>327</v>
      </c>
      <c r="D104" s="50" t="s">
        <v>327</v>
      </c>
      <c r="E104" s="50" t="s">
        <v>327</v>
      </c>
      <c r="F104" s="50" t="s">
        <v>327</v>
      </c>
      <c r="G104" s="50" t="s">
        <v>327</v>
      </c>
    </row>
    <row r="105" spans="1:7" s="148" customFormat="1" ht="12.75">
      <c r="A105" s="201"/>
      <c r="B105" s="7" t="s">
        <v>369</v>
      </c>
      <c r="C105" s="210" t="s">
        <v>15</v>
      </c>
      <c r="D105" s="210" t="s">
        <v>15</v>
      </c>
      <c r="E105" s="210" t="s">
        <v>15</v>
      </c>
      <c r="F105" s="210" t="s">
        <v>15</v>
      </c>
      <c r="G105" s="210" t="s">
        <v>15</v>
      </c>
    </row>
    <row r="106" s="148" customFormat="1" ht="12.75">
      <c r="A106" s="201"/>
    </row>
    <row r="107" spans="1:7" s="148" customFormat="1" ht="12.75">
      <c r="A107" s="201"/>
      <c r="B107" s="43" t="s">
        <v>368</v>
      </c>
      <c r="C107" s="50">
        <v>2010</v>
      </c>
      <c r="D107" s="50">
        <f>C107+1</f>
        <v>2011</v>
      </c>
      <c r="E107" s="50">
        <f>D107+1</f>
        <v>2012</v>
      </c>
      <c r="F107" s="50">
        <f>E107+1</f>
        <v>2013</v>
      </c>
      <c r="G107" s="50">
        <f>F107+1</f>
        <v>2014</v>
      </c>
    </row>
    <row r="108" spans="1:7" s="148" customFormat="1" ht="12.75">
      <c r="A108" s="201"/>
      <c r="B108" s="43"/>
      <c r="C108" s="50" t="s">
        <v>327</v>
      </c>
      <c r="D108" s="50" t="s">
        <v>327</v>
      </c>
      <c r="E108" s="50" t="s">
        <v>327</v>
      </c>
      <c r="F108" s="50" t="s">
        <v>327</v>
      </c>
      <c r="G108" s="50" t="s">
        <v>327</v>
      </c>
    </row>
    <row r="109" spans="1:7" s="148" customFormat="1" ht="12.75">
      <c r="A109" s="201"/>
      <c r="B109" s="7" t="s">
        <v>369</v>
      </c>
      <c r="C109" s="210" t="s">
        <v>15</v>
      </c>
      <c r="D109" s="210" t="s">
        <v>15</v>
      </c>
      <c r="E109" s="210" t="s">
        <v>15</v>
      </c>
      <c r="F109" s="210" t="s">
        <v>15</v>
      </c>
      <c r="G109" s="210" t="s">
        <v>15</v>
      </c>
    </row>
    <row r="110" s="148" customFormat="1" ht="12.75">
      <c r="A110" s="201"/>
    </row>
    <row r="111" s="148" customFormat="1" ht="12.75">
      <c r="A111" s="201"/>
    </row>
    <row r="112" spans="1:39" ht="12.75">
      <c r="A112" s="36">
        <v>3.05</v>
      </c>
      <c r="B112" s="2" t="s">
        <v>390</v>
      </c>
      <c r="AI112" s="148"/>
      <c r="AJ112" s="148"/>
      <c r="AK112" s="148"/>
      <c r="AL112" s="148"/>
      <c r="AM112" s="148"/>
    </row>
    <row r="113" s="148" customFormat="1" ht="12.75">
      <c r="A113" s="201"/>
    </row>
    <row r="114" spans="1:5" s="148" customFormat="1" ht="12.75">
      <c r="A114" s="201"/>
      <c r="B114" s="43" t="s">
        <v>352</v>
      </c>
      <c r="C114" s="50" t="s">
        <v>389</v>
      </c>
      <c r="D114" s="50" t="s">
        <v>388</v>
      </c>
      <c r="E114" s="50" t="s">
        <v>387</v>
      </c>
    </row>
    <row r="115" spans="1:5" s="148" customFormat="1" ht="12.75">
      <c r="A115" s="201"/>
      <c r="B115" s="7" t="s">
        <v>353</v>
      </c>
      <c r="C115" s="210" t="s">
        <v>15</v>
      </c>
      <c r="D115" s="210" t="s">
        <v>15</v>
      </c>
      <c r="E115" s="210" t="s">
        <v>15</v>
      </c>
    </row>
    <row r="116" s="148" customFormat="1" ht="12.75">
      <c r="A116" s="201"/>
    </row>
    <row r="117" spans="1:5" s="148" customFormat="1" ht="12.75">
      <c r="A117" s="201"/>
      <c r="B117" s="43" t="s">
        <v>354</v>
      </c>
      <c r="C117" s="50" t="s">
        <v>389</v>
      </c>
      <c r="D117" s="50" t="s">
        <v>388</v>
      </c>
      <c r="E117" s="50" t="s">
        <v>387</v>
      </c>
    </row>
    <row r="118" spans="1:5" s="148" customFormat="1" ht="12.75">
      <c r="A118" s="201"/>
      <c r="B118" s="7" t="s">
        <v>353</v>
      </c>
      <c r="C118" s="210" t="s">
        <v>15</v>
      </c>
      <c r="D118" s="210" t="s">
        <v>15</v>
      </c>
      <c r="E118" s="210" t="s">
        <v>15</v>
      </c>
    </row>
    <row r="119" s="148" customFormat="1" ht="12.75">
      <c r="A119" s="201"/>
    </row>
    <row r="120" spans="1:5" s="148" customFormat="1" ht="12.75">
      <c r="A120" s="201"/>
      <c r="B120" s="43" t="s">
        <v>355</v>
      </c>
      <c r="C120" s="50" t="s">
        <v>16</v>
      </c>
      <c r="D120" s="50" t="s">
        <v>17</v>
      </c>
      <c r="E120" s="50" t="s">
        <v>18</v>
      </c>
    </row>
    <row r="121" spans="1:5" s="148" customFormat="1" ht="12.75">
      <c r="A121" s="201"/>
      <c r="B121" s="7" t="s">
        <v>353</v>
      </c>
      <c r="C121" s="210" t="s">
        <v>15</v>
      </c>
      <c r="D121" s="210" t="s">
        <v>15</v>
      </c>
      <c r="E121" s="210" t="s">
        <v>15</v>
      </c>
    </row>
    <row r="122" s="148" customFormat="1" ht="12.75">
      <c r="A122" s="201"/>
    </row>
    <row r="123" s="148" customFormat="1" ht="12.75">
      <c r="A123" s="201"/>
    </row>
    <row r="124" spans="1:13" ht="12.75">
      <c r="A124" s="36">
        <v>3.06</v>
      </c>
      <c r="B124" s="2" t="s">
        <v>351</v>
      </c>
      <c r="M124" s="53"/>
    </row>
    <row r="125" ht="12.75">
      <c r="M125" s="53"/>
    </row>
    <row r="126" spans="2:13" ht="12.75">
      <c r="B126" s="182"/>
      <c r="M126" s="53"/>
    </row>
    <row r="127" spans="6:12" ht="12.75">
      <c r="F127" s="40"/>
      <c r="G127" s="40"/>
      <c r="H127" s="40"/>
      <c r="I127" s="40"/>
      <c r="J127" s="40"/>
      <c r="L127" s="53"/>
    </row>
    <row r="128" ht="12.75">
      <c r="B128" s="2" t="s">
        <v>350</v>
      </c>
    </row>
    <row r="129" spans="2:8" ht="39.75" customHeight="1">
      <c r="B129" s="42"/>
      <c r="C129" s="180" t="s">
        <v>356</v>
      </c>
      <c r="D129" s="176"/>
      <c r="E129" s="243" t="s">
        <v>357</v>
      </c>
      <c r="F129" s="243" t="s">
        <v>358</v>
      </c>
      <c r="G129" s="248" t="s">
        <v>359</v>
      </c>
      <c r="H129" s="243" t="s">
        <v>360</v>
      </c>
    </row>
    <row r="130" spans="2:8" ht="27" customHeight="1">
      <c r="B130" s="47" t="s">
        <v>349</v>
      </c>
      <c r="C130" s="8">
        <v>2013</v>
      </c>
      <c r="D130" s="8">
        <v>2014</v>
      </c>
      <c r="E130" s="244"/>
      <c r="F130" s="244"/>
      <c r="G130" s="244"/>
      <c r="H130" s="244"/>
    </row>
    <row r="131" spans="2:8" ht="12.75">
      <c r="B131" s="149" t="str">
        <f>Masterfiles!D56</f>
        <v>TRX (Transceiver)</v>
      </c>
      <c r="C131" s="210" t="s">
        <v>15</v>
      </c>
      <c r="D131" s="210" t="s">
        <v>15</v>
      </c>
      <c r="E131" s="210" t="s">
        <v>15</v>
      </c>
      <c r="F131" s="210" t="s">
        <v>15</v>
      </c>
      <c r="G131" s="210" t="s">
        <v>15</v>
      </c>
      <c r="H131" s="219" t="s">
        <v>27</v>
      </c>
    </row>
    <row r="132" spans="2:8" ht="12.75">
      <c r="B132" s="149" t="str">
        <f>Masterfiles!D57</f>
        <v>BTS (Base station)</v>
      </c>
      <c r="C132" s="210" t="s">
        <v>15</v>
      </c>
      <c r="D132" s="210" t="s">
        <v>15</v>
      </c>
      <c r="E132" s="210" t="s">
        <v>15</v>
      </c>
      <c r="F132" s="210" t="s">
        <v>15</v>
      </c>
      <c r="G132" s="210" t="s">
        <v>15</v>
      </c>
      <c r="H132" s="219" t="s">
        <v>27</v>
      </c>
    </row>
    <row r="133" spans="2:8" ht="12.75">
      <c r="B133" s="149" t="str">
        <f>Masterfiles!D58</f>
        <v>BSC (Base station controller)</v>
      </c>
      <c r="C133" s="210" t="s">
        <v>15</v>
      </c>
      <c r="D133" s="210" t="s">
        <v>15</v>
      </c>
      <c r="E133" s="210" t="s">
        <v>15</v>
      </c>
      <c r="F133" s="210" t="s">
        <v>15</v>
      </c>
      <c r="G133" s="210" t="s">
        <v>15</v>
      </c>
      <c r="H133" s="219" t="s">
        <v>27</v>
      </c>
    </row>
    <row r="134" spans="2:8" ht="12.75">
      <c r="B134" s="149" t="str">
        <f>Masterfiles!D59</f>
        <v>MSC (Mobile Switching Centre)</v>
      </c>
      <c r="C134" s="210" t="s">
        <v>15</v>
      </c>
      <c r="D134" s="210" t="s">
        <v>15</v>
      </c>
      <c r="E134" s="210" t="s">
        <v>15</v>
      </c>
      <c r="F134" s="210" t="s">
        <v>15</v>
      </c>
      <c r="G134" s="210" t="s">
        <v>15</v>
      </c>
      <c r="H134" s="219" t="s">
        <v>27</v>
      </c>
    </row>
    <row r="135" spans="2:8" ht="12.75">
      <c r="B135" s="149" t="str">
        <f>Masterfiles!D60</f>
        <v>HLR (Home location register)</v>
      </c>
      <c r="C135" s="210" t="s">
        <v>15</v>
      </c>
      <c r="D135" s="210" t="s">
        <v>15</v>
      </c>
      <c r="E135" s="210" t="s">
        <v>15</v>
      </c>
      <c r="F135" s="210" t="s">
        <v>15</v>
      </c>
      <c r="G135" s="210" t="s">
        <v>15</v>
      </c>
      <c r="H135" s="219" t="s">
        <v>27</v>
      </c>
    </row>
    <row r="136" spans="2:8" ht="12.75">
      <c r="B136" s="149" t="str">
        <f>Masterfiles!D61</f>
        <v>PPP (Pre-paid platform)</v>
      </c>
      <c r="C136" s="210" t="s">
        <v>15</v>
      </c>
      <c r="D136" s="210" t="s">
        <v>15</v>
      </c>
      <c r="E136" s="210" t="s">
        <v>15</v>
      </c>
      <c r="F136" s="210" t="s">
        <v>15</v>
      </c>
      <c r="G136" s="210" t="s">
        <v>15</v>
      </c>
      <c r="H136" s="219" t="s">
        <v>27</v>
      </c>
    </row>
    <row r="137" spans="2:8" ht="12.75">
      <c r="B137" s="149" t="str">
        <f>Masterfiles!D62</f>
        <v>SMSG (SMS Gateway)</v>
      </c>
      <c r="C137" s="210" t="s">
        <v>15</v>
      </c>
      <c r="D137" s="210" t="s">
        <v>15</v>
      </c>
      <c r="E137" s="210" t="s">
        <v>15</v>
      </c>
      <c r="F137" s="210" t="s">
        <v>15</v>
      </c>
      <c r="G137" s="210" t="s">
        <v>15</v>
      </c>
      <c r="H137" s="219" t="s">
        <v>27</v>
      </c>
    </row>
    <row r="138" spans="2:8" ht="12.75">
      <c r="B138" s="149" t="str">
        <f>Masterfiles!D63</f>
        <v>SMSC (SMS Control Centre)</v>
      </c>
      <c r="C138" s="210" t="s">
        <v>15</v>
      </c>
      <c r="D138" s="210" t="s">
        <v>15</v>
      </c>
      <c r="E138" s="210" t="s">
        <v>15</v>
      </c>
      <c r="F138" s="210" t="s">
        <v>15</v>
      </c>
      <c r="G138" s="210" t="s">
        <v>15</v>
      </c>
      <c r="H138" s="219" t="s">
        <v>27</v>
      </c>
    </row>
    <row r="139" spans="2:8" ht="12.75">
      <c r="B139" s="149" t="str">
        <f>Masterfiles!D64</f>
        <v>MMSC (MMS Control Centre)</v>
      </c>
      <c r="C139" s="210" t="s">
        <v>15</v>
      </c>
      <c r="D139" s="210" t="s">
        <v>15</v>
      </c>
      <c r="E139" s="210" t="s">
        <v>15</v>
      </c>
      <c r="F139" s="210" t="s">
        <v>15</v>
      </c>
      <c r="G139" s="210" t="s">
        <v>15</v>
      </c>
      <c r="H139" s="219" t="s">
        <v>27</v>
      </c>
    </row>
    <row r="140" spans="2:8" ht="12.75">
      <c r="B140" s="149" t="str">
        <f>Masterfiles!D65</f>
        <v>VMS (Voice mail system)</v>
      </c>
      <c r="C140" s="210" t="s">
        <v>15</v>
      </c>
      <c r="D140" s="210" t="s">
        <v>15</v>
      </c>
      <c r="E140" s="210" t="s">
        <v>15</v>
      </c>
      <c r="F140" s="210" t="s">
        <v>15</v>
      </c>
      <c r="G140" s="210" t="s">
        <v>15</v>
      </c>
      <c r="H140" s="219" t="s">
        <v>27</v>
      </c>
    </row>
    <row r="141" spans="2:8" ht="12.75">
      <c r="B141" s="149" t="str">
        <f>Masterfiles!D66</f>
        <v>NMS (Network management system)</v>
      </c>
      <c r="C141" s="210" t="s">
        <v>15</v>
      </c>
      <c r="D141" s="210" t="s">
        <v>15</v>
      </c>
      <c r="E141" s="210" t="s">
        <v>15</v>
      </c>
      <c r="F141" s="210" t="s">
        <v>15</v>
      </c>
      <c r="G141" s="210" t="s">
        <v>15</v>
      </c>
      <c r="H141" s="219" t="s">
        <v>27</v>
      </c>
    </row>
    <row r="142" spans="2:8" ht="12.75">
      <c r="B142" s="149" t="str">
        <f>Masterfiles!D67</f>
        <v>OSS (Operational Support System)</v>
      </c>
      <c r="C142" s="210" t="s">
        <v>15</v>
      </c>
      <c r="D142" s="210" t="s">
        <v>15</v>
      </c>
      <c r="E142" s="210" t="s">
        <v>15</v>
      </c>
      <c r="F142" s="210" t="s">
        <v>15</v>
      </c>
      <c r="G142" s="210" t="s">
        <v>15</v>
      </c>
      <c r="H142" s="219" t="s">
        <v>27</v>
      </c>
    </row>
    <row r="143" spans="2:8" ht="12.75">
      <c r="B143" s="149" t="str">
        <f>Masterfiles!D68</f>
        <v>GPRS (General Packet Radio System)</v>
      </c>
      <c r="C143" s="210" t="s">
        <v>15</v>
      </c>
      <c r="D143" s="210" t="s">
        <v>15</v>
      </c>
      <c r="E143" s="210" t="s">
        <v>15</v>
      </c>
      <c r="F143" s="210" t="s">
        <v>15</v>
      </c>
      <c r="G143" s="210" t="s">
        <v>15</v>
      </c>
      <c r="H143" s="219" t="s">
        <v>27</v>
      </c>
    </row>
    <row r="144" spans="2:8" ht="12.75">
      <c r="B144" s="149" t="str">
        <f>Masterfiles!D69</f>
        <v>BIL (Retail Billing system)</v>
      </c>
      <c r="C144" s="210" t="s">
        <v>15</v>
      </c>
      <c r="D144" s="210" t="s">
        <v>15</v>
      </c>
      <c r="E144" s="210" t="s">
        <v>15</v>
      </c>
      <c r="F144" s="210" t="s">
        <v>15</v>
      </c>
      <c r="G144" s="210" t="s">
        <v>15</v>
      </c>
      <c r="H144" s="219" t="s">
        <v>27</v>
      </c>
    </row>
    <row r="145" spans="2:8" ht="12.75">
      <c r="B145" s="149" t="str">
        <f>Masterfiles!D70</f>
        <v>IBIL (Interconnection Billing System)</v>
      </c>
      <c r="C145" s="210" t="s">
        <v>15</v>
      </c>
      <c r="D145" s="210" t="s">
        <v>15</v>
      </c>
      <c r="E145" s="210" t="s">
        <v>15</v>
      </c>
      <c r="F145" s="210" t="s">
        <v>15</v>
      </c>
      <c r="G145" s="210" t="s">
        <v>15</v>
      </c>
      <c r="H145" s="219" t="s">
        <v>27</v>
      </c>
    </row>
    <row r="146" spans="2:8" ht="12.75">
      <c r="B146" s="149" t="str">
        <f>Masterfiles!D71</f>
        <v>IGW (Interconnect Gateway)</v>
      </c>
      <c r="C146" s="210" t="s">
        <v>15</v>
      </c>
      <c r="D146" s="210" t="s">
        <v>15</v>
      </c>
      <c r="E146" s="210" t="s">
        <v>15</v>
      </c>
      <c r="F146" s="210" t="s">
        <v>15</v>
      </c>
      <c r="G146" s="210" t="s">
        <v>15</v>
      </c>
      <c r="H146" s="219" t="s">
        <v>27</v>
      </c>
    </row>
    <row r="147" spans="2:8" ht="12.75">
      <c r="B147" s="149" t="str">
        <f>Masterfiles!D72</f>
        <v>INT (International Gateway)</v>
      </c>
      <c r="C147" s="210" t="s">
        <v>15</v>
      </c>
      <c r="D147" s="210" t="s">
        <v>15</v>
      </c>
      <c r="E147" s="210" t="s">
        <v>15</v>
      </c>
      <c r="F147" s="210" t="s">
        <v>15</v>
      </c>
      <c r="G147" s="210" t="s">
        <v>15</v>
      </c>
      <c r="H147" s="219" t="s">
        <v>27</v>
      </c>
    </row>
    <row r="148" spans="2:8" ht="12.75">
      <c r="B148" s="149" t="str">
        <f>Masterfiles!D73</f>
        <v>ALTELE: completati dupa caz</v>
      </c>
      <c r="C148" s="210" t="s">
        <v>15</v>
      </c>
      <c r="D148" s="210" t="s">
        <v>15</v>
      </c>
      <c r="E148" s="210" t="s">
        <v>15</v>
      </c>
      <c r="F148" s="210" t="s">
        <v>15</v>
      </c>
      <c r="G148" s="210" t="s">
        <v>15</v>
      </c>
      <c r="H148" s="219" t="s">
        <v>27</v>
      </c>
    </row>
    <row r="149" spans="2:8" ht="12.75">
      <c r="B149" s="149" t="str">
        <f>Masterfiles!D74</f>
        <v>ALTELE: completati dupa caz</v>
      </c>
      <c r="C149" s="210" t="s">
        <v>15</v>
      </c>
      <c r="D149" s="210" t="s">
        <v>15</v>
      </c>
      <c r="E149" s="210" t="s">
        <v>15</v>
      </c>
      <c r="F149" s="210" t="s">
        <v>15</v>
      </c>
      <c r="G149" s="210" t="s">
        <v>15</v>
      </c>
      <c r="H149" s="219" t="s">
        <v>27</v>
      </c>
    </row>
    <row r="150" spans="2:8" ht="12.75">
      <c r="B150" s="149" t="str">
        <f>Masterfiles!D75</f>
        <v>ALTELE: completati dupa caz</v>
      </c>
      <c r="C150" s="210" t="s">
        <v>15</v>
      </c>
      <c r="D150" s="210" t="s">
        <v>15</v>
      </c>
      <c r="E150" s="210" t="s">
        <v>15</v>
      </c>
      <c r="F150" s="210" t="s">
        <v>15</v>
      </c>
      <c r="G150" s="210" t="s">
        <v>15</v>
      </c>
      <c r="H150" s="219" t="s">
        <v>27</v>
      </c>
    </row>
    <row r="151" spans="2:39" ht="12.75">
      <c r="B151" s="155"/>
      <c r="C151" s="156"/>
      <c r="D151" s="156"/>
      <c r="E151" s="157"/>
      <c r="F151" s="158"/>
      <c r="G151" s="158"/>
      <c r="H151" s="159"/>
      <c r="I151" s="160"/>
      <c r="AI151" s="148"/>
      <c r="AJ151" s="148"/>
      <c r="AK151" s="148"/>
      <c r="AL151" s="148"/>
      <c r="AM151" s="148"/>
    </row>
    <row r="152" spans="2:39" ht="12.75">
      <c r="B152" s="155"/>
      <c r="C152" s="156"/>
      <c r="D152" s="156"/>
      <c r="E152" s="157"/>
      <c r="F152" s="158"/>
      <c r="G152" s="158"/>
      <c r="H152" s="159"/>
      <c r="I152" s="160"/>
      <c r="AI152" s="148"/>
      <c r="AJ152" s="148"/>
      <c r="AK152" s="148"/>
      <c r="AL152" s="148"/>
      <c r="AM152" s="148"/>
    </row>
    <row r="153" spans="1:2" s="148" customFormat="1" ht="12.75">
      <c r="A153" s="36">
        <v>3.07</v>
      </c>
      <c r="B153" s="2" t="s">
        <v>361</v>
      </c>
    </row>
    <row r="154" spans="1:2" s="148" customFormat="1" ht="12.75">
      <c r="A154" s="36"/>
      <c r="B154" s="2"/>
    </row>
    <row r="155" spans="1:5" s="148" customFormat="1" ht="12.75">
      <c r="A155" s="201"/>
      <c r="B155" s="148" t="s">
        <v>363</v>
      </c>
      <c r="C155" s="150"/>
      <c r="D155" s="150"/>
      <c r="E155" s="150"/>
    </row>
    <row r="156" spans="1:9" s="148" customFormat="1" ht="38.25">
      <c r="A156" s="201"/>
      <c r="B156" s="43" t="s">
        <v>366</v>
      </c>
      <c r="C156" s="245" t="s">
        <v>364</v>
      </c>
      <c r="D156" s="246"/>
      <c r="E156" s="246"/>
      <c r="F156" s="246"/>
      <c r="G156" s="247"/>
      <c r="H156" s="50" t="s">
        <v>219</v>
      </c>
      <c r="I156" s="50" t="s">
        <v>365</v>
      </c>
    </row>
    <row r="157" spans="1:9" s="148" customFormat="1" ht="12.75">
      <c r="A157" s="201"/>
      <c r="B157" s="47"/>
      <c r="C157" s="106" t="s">
        <v>39</v>
      </c>
      <c r="D157" s="106" t="s">
        <v>220</v>
      </c>
      <c r="E157" s="106" t="s">
        <v>221</v>
      </c>
      <c r="F157" s="106" t="s">
        <v>222</v>
      </c>
      <c r="G157" s="106" t="s">
        <v>223</v>
      </c>
      <c r="H157" s="50"/>
      <c r="I157" s="50"/>
    </row>
    <row r="158" spans="1:9" s="148" customFormat="1" ht="12.75">
      <c r="A158" s="201"/>
      <c r="B158" s="6" t="str">
        <f>Masterfiles!D86</f>
        <v>BTS-BSC</v>
      </c>
      <c r="C158" s="220">
        <f>SUM(D158:G158)</f>
        <v>0</v>
      </c>
      <c r="D158" s="219" t="s">
        <v>15</v>
      </c>
      <c r="E158" s="219" t="s">
        <v>15</v>
      </c>
      <c r="F158" s="219" t="s">
        <v>15</v>
      </c>
      <c r="G158" s="219" t="s">
        <v>15</v>
      </c>
      <c r="H158" s="219" t="s">
        <v>15</v>
      </c>
      <c r="I158" s="219" t="s">
        <v>15</v>
      </c>
    </row>
    <row r="159" spans="1:9" s="148" customFormat="1" ht="12.75">
      <c r="A159" s="201"/>
      <c r="B159" s="6" t="str">
        <f>Masterfiles!D87</f>
        <v>BSC-MSC</v>
      </c>
      <c r="C159" s="220">
        <f aca="true" t="shared" si="0" ref="C159:C174">SUM(D159:G159)</f>
        <v>0</v>
      </c>
      <c r="D159" s="219" t="s">
        <v>15</v>
      </c>
      <c r="E159" s="219" t="s">
        <v>15</v>
      </c>
      <c r="F159" s="219" t="s">
        <v>15</v>
      </c>
      <c r="G159" s="219" t="s">
        <v>15</v>
      </c>
      <c r="H159" s="219" t="s">
        <v>15</v>
      </c>
      <c r="I159" s="219" t="s">
        <v>15</v>
      </c>
    </row>
    <row r="160" spans="1:9" s="148" customFormat="1" ht="12.75">
      <c r="A160" s="201"/>
      <c r="B160" s="6" t="str">
        <f>Masterfiles!D88</f>
        <v>MSC-MSC</v>
      </c>
      <c r="C160" s="220">
        <f t="shared" si="0"/>
        <v>0</v>
      </c>
      <c r="D160" s="219" t="s">
        <v>15</v>
      </c>
      <c r="E160" s="219" t="s">
        <v>15</v>
      </c>
      <c r="F160" s="219" t="s">
        <v>15</v>
      </c>
      <c r="G160" s="219" t="s">
        <v>15</v>
      </c>
      <c r="H160" s="219" t="s">
        <v>15</v>
      </c>
      <c r="I160" s="219" t="s">
        <v>15</v>
      </c>
    </row>
    <row r="161" spans="1:9" s="148" customFormat="1" ht="12.75">
      <c r="A161" s="201"/>
      <c r="B161" s="6" t="str">
        <f>Masterfiles!D89</f>
        <v>MSC-PPP</v>
      </c>
      <c r="C161" s="220">
        <f t="shared" si="0"/>
        <v>0</v>
      </c>
      <c r="D161" s="219" t="s">
        <v>15</v>
      </c>
      <c r="E161" s="219" t="s">
        <v>15</v>
      </c>
      <c r="F161" s="219" t="s">
        <v>15</v>
      </c>
      <c r="G161" s="219" t="s">
        <v>15</v>
      </c>
      <c r="H161" s="219" t="s">
        <v>15</v>
      </c>
      <c r="I161" s="219" t="s">
        <v>15</v>
      </c>
    </row>
    <row r="162" spans="1:9" s="148" customFormat="1" ht="12.75">
      <c r="A162" s="201"/>
      <c r="B162" s="6" t="str">
        <f>Masterfiles!D90</f>
        <v>MSC-HLR</v>
      </c>
      <c r="C162" s="220">
        <f t="shared" si="0"/>
        <v>0</v>
      </c>
      <c r="D162" s="219" t="s">
        <v>15</v>
      </c>
      <c r="E162" s="219" t="s">
        <v>15</v>
      </c>
      <c r="F162" s="219" t="s">
        <v>15</v>
      </c>
      <c r="G162" s="219" t="s">
        <v>15</v>
      </c>
      <c r="H162" s="219" t="s">
        <v>15</v>
      </c>
      <c r="I162" s="219" t="s">
        <v>15</v>
      </c>
    </row>
    <row r="163" spans="1:9" s="148" customFormat="1" ht="12.75">
      <c r="A163" s="201"/>
      <c r="B163" s="6" t="str">
        <f>Masterfiles!D91</f>
        <v>MSC-SMS</v>
      </c>
      <c r="C163" s="220">
        <f t="shared" si="0"/>
        <v>0</v>
      </c>
      <c r="D163" s="219" t="s">
        <v>15</v>
      </c>
      <c r="E163" s="219" t="s">
        <v>15</v>
      </c>
      <c r="F163" s="219" t="s">
        <v>15</v>
      </c>
      <c r="G163" s="219" t="s">
        <v>15</v>
      </c>
      <c r="H163" s="219" t="s">
        <v>15</v>
      </c>
      <c r="I163" s="219" t="s">
        <v>15</v>
      </c>
    </row>
    <row r="164" spans="1:9" s="148" customFormat="1" ht="12.75">
      <c r="A164" s="201"/>
      <c r="B164" s="6" t="str">
        <f>Masterfiles!D92</f>
        <v>MSC-MMS</v>
      </c>
      <c r="C164" s="220">
        <f t="shared" si="0"/>
        <v>0</v>
      </c>
      <c r="D164" s="219" t="s">
        <v>15</v>
      </c>
      <c r="E164" s="219" t="s">
        <v>15</v>
      </c>
      <c r="F164" s="219" t="s">
        <v>15</v>
      </c>
      <c r="G164" s="219" t="s">
        <v>15</v>
      </c>
      <c r="H164" s="219" t="s">
        <v>15</v>
      </c>
      <c r="I164" s="219" t="s">
        <v>15</v>
      </c>
    </row>
    <row r="165" spans="1:9" s="148" customFormat="1" ht="12.75">
      <c r="A165" s="201"/>
      <c r="B165" s="6" t="str">
        <f>Masterfiles!D93</f>
        <v>MSC-OSS</v>
      </c>
      <c r="C165" s="220">
        <f t="shared" si="0"/>
        <v>0</v>
      </c>
      <c r="D165" s="219" t="s">
        <v>15</v>
      </c>
      <c r="E165" s="219" t="s">
        <v>15</v>
      </c>
      <c r="F165" s="219" t="s">
        <v>15</v>
      </c>
      <c r="G165" s="219" t="s">
        <v>15</v>
      </c>
      <c r="H165" s="219" t="s">
        <v>15</v>
      </c>
      <c r="I165" s="219" t="s">
        <v>15</v>
      </c>
    </row>
    <row r="166" spans="1:9" s="148" customFormat="1" ht="12.75">
      <c r="A166" s="201"/>
      <c r="B166" s="6" t="str">
        <f>Masterfiles!D94</f>
        <v>MSC-GPRS</v>
      </c>
      <c r="C166" s="220">
        <f t="shared" si="0"/>
        <v>0</v>
      </c>
      <c r="D166" s="219" t="s">
        <v>15</v>
      </c>
      <c r="E166" s="219" t="s">
        <v>15</v>
      </c>
      <c r="F166" s="219" t="s">
        <v>15</v>
      </c>
      <c r="G166" s="219" t="s">
        <v>15</v>
      </c>
      <c r="H166" s="219" t="s">
        <v>15</v>
      </c>
      <c r="I166" s="219" t="s">
        <v>15</v>
      </c>
    </row>
    <row r="167" spans="1:9" s="148" customFormat="1" ht="12.75">
      <c r="A167" s="201"/>
      <c r="B167" s="6" t="str">
        <f>Masterfiles!D95</f>
        <v>MSC-BIL</v>
      </c>
      <c r="C167" s="220">
        <f t="shared" si="0"/>
        <v>0</v>
      </c>
      <c r="D167" s="219" t="s">
        <v>15</v>
      </c>
      <c r="E167" s="219" t="s">
        <v>15</v>
      </c>
      <c r="F167" s="219" t="s">
        <v>15</v>
      </c>
      <c r="G167" s="219" t="s">
        <v>15</v>
      </c>
      <c r="H167" s="219" t="s">
        <v>15</v>
      </c>
      <c r="I167" s="219" t="s">
        <v>15</v>
      </c>
    </row>
    <row r="168" spans="1:9" s="148" customFormat="1" ht="12.75">
      <c r="A168" s="201"/>
      <c r="B168" s="6" t="str">
        <f>Masterfiles!D96</f>
        <v>MSC-IBIL</v>
      </c>
      <c r="C168" s="220">
        <f t="shared" si="0"/>
        <v>0</v>
      </c>
      <c r="D168" s="219" t="s">
        <v>15</v>
      </c>
      <c r="E168" s="219" t="s">
        <v>15</v>
      </c>
      <c r="F168" s="219" t="s">
        <v>15</v>
      </c>
      <c r="G168" s="219" t="s">
        <v>15</v>
      </c>
      <c r="H168" s="219" t="s">
        <v>15</v>
      </c>
      <c r="I168" s="219" t="s">
        <v>15</v>
      </c>
    </row>
    <row r="169" spans="1:9" s="148" customFormat="1" ht="12.75">
      <c r="A169" s="201"/>
      <c r="B169" s="6" t="str">
        <f>Masterfiles!D97</f>
        <v>MSC-IGW</v>
      </c>
      <c r="C169" s="220">
        <f t="shared" si="0"/>
        <v>0</v>
      </c>
      <c r="D169" s="219" t="s">
        <v>15</v>
      </c>
      <c r="E169" s="219" t="s">
        <v>15</v>
      </c>
      <c r="F169" s="219" t="s">
        <v>15</v>
      </c>
      <c r="G169" s="219" t="s">
        <v>15</v>
      </c>
      <c r="H169" s="219" t="s">
        <v>15</v>
      </c>
      <c r="I169" s="219" t="s">
        <v>15</v>
      </c>
    </row>
    <row r="170" spans="1:9" s="148" customFormat="1" ht="12.75">
      <c r="A170" s="201"/>
      <c r="B170" s="6" t="str">
        <f>Masterfiles!D98</f>
        <v>MSC-INT</v>
      </c>
      <c r="C170" s="220">
        <f t="shared" si="0"/>
        <v>0</v>
      </c>
      <c r="D170" s="219" t="s">
        <v>15</v>
      </c>
      <c r="E170" s="219" t="s">
        <v>15</v>
      </c>
      <c r="F170" s="219" t="s">
        <v>15</v>
      </c>
      <c r="G170" s="219" t="s">
        <v>15</v>
      </c>
      <c r="H170" s="219" t="s">
        <v>15</v>
      </c>
      <c r="I170" s="219" t="s">
        <v>15</v>
      </c>
    </row>
    <row r="171" spans="1:9" s="148" customFormat="1" ht="12.75">
      <c r="A171" s="201"/>
      <c r="B171" s="6" t="str">
        <f>Masterfiles!D99</f>
        <v>ALTELE: completati dupa caz</v>
      </c>
      <c r="C171" s="220">
        <f t="shared" si="0"/>
        <v>0</v>
      </c>
      <c r="D171" s="219" t="s">
        <v>15</v>
      </c>
      <c r="E171" s="219" t="s">
        <v>15</v>
      </c>
      <c r="F171" s="219" t="s">
        <v>15</v>
      </c>
      <c r="G171" s="219" t="s">
        <v>15</v>
      </c>
      <c r="H171" s="219" t="s">
        <v>15</v>
      </c>
      <c r="I171" s="219" t="s">
        <v>15</v>
      </c>
    </row>
    <row r="172" spans="1:9" s="148" customFormat="1" ht="12.75">
      <c r="A172" s="201"/>
      <c r="B172" s="6" t="str">
        <f>Masterfiles!D100</f>
        <v>ALTELE: completati dupa caz</v>
      </c>
      <c r="C172" s="220">
        <f t="shared" si="0"/>
        <v>0</v>
      </c>
      <c r="D172" s="219" t="s">
        <v>15</v>
      </c>
      <c r="E172" s="219" t="s">
        <v>15</v>
      </c>
      <c r="F172" s="219" t="s">
        <v>15</v>
      </c>
      <c r="G172" s="219" t="s">
        <v>15</v>
      </c>
      <c r="H172" s="219" t="s">
        <v>15</v>
      </c>
      <c r="I172" s="219" t="s">
        <v>15</v>
      </c>
    </row>
    <row r="173" spans="1:9" s="148" customFormat="1" ht="12.75">
      <c r="A173" s="201"/>
      <c r="B173" s="6" t="str">
        <f>Masterfiles!D101</f>
        <v>ALTELE: completati dupa caz</v>
      </c>
      <c r="C173" s="220">
        <f t="shared" si="0"/>
        <v>0</v>
      </c>
      <c r="D173" s="219" t="s">
        <v>15</v>
      </c>
      <c r="E173" s="219" t="s">
        <v>15</v>
      </c>
      <c r="F173" s="219" t="s">
        <v>15</v>
      </c>
      <c r="G173" s="219" t="s">
        <v>15</v>
      </c>
      <c r="H173" s="219" t="s">
        <v>15</v>
      </c>
      <c r="I173" s="219" t="s">
        <v>15</v>
      </c>
    </row>
    <row r="174" spans="1:9" s="148" customFormat="1" ht="12.75">
      <c r="A174" s="202"/>
      <c r="B174" s="6" t="str">
        <f>Masterfiles!D102</f>
        <v>ALTELE: completati dupa caz</v>
      </c>
      <c r="C174" s="220">
        <f t="shared" si="0"/>
        <v>0</v>
      </c>
      <c r="D174" s="219" t="s">
        <v>15</v>
      </c>
      <c r="E174" s="219" t="s">
        <v>15</v>
      </c>
      <c r="F174" s="219" t="s">
        <v>15</v>
      </c>
      <c r="G174" s="219" t="s">
        <v>15</v>
      </c>
      <c r="H174" s="219" t="s">
        <v>15</v>
      </c>
      <c r="I174" s="219" t="s">
        <v>15</v>
      </c>
    </row>
    <row r="175" spans="1:5" s="148" customFormat="1" ht="12.75">
      <c r="A175" s="202"/>
      <c r="B175" s="41"/>
      <c r="C175" s="198"/>
      <c r="D175" s="198"/>
      <c r="E175" s="198"/>
    </row>
    <row r="176" spans="1:5" s="148" customFormat="1" ht="12.75">
      <c r="A176" s="201"/>
      <c r="B176" s="41"/>
      <c r="C176" s="150"/>
      <c r="D176" s="150"/>
      <c r="E176" s="150"/>
    </row>
    <row r="177" spans="1:5" s="148" customFormat="1" ht="12.75">
      <c r="A177" s="201"/>
      <c r="B177" s="5" t="s">
        <v>362</v>
      </c>
      <c r="C177" s="150"/>
      <c r="D177" s="150"/>
      <c r="E177" s="150"/>
    </row>
    <row r="178" spans="1:5" s="148" customFormat="1" ht="12.75">
      <c r="A178" s="201"/>
      <c r="B178" s="5"/>
      <c r="C178" s="150"/>
      <c r="D178" s="150"/>
      <c r="E178" s="150"/>
    </row>
    <row r="179" spans="1:6" s="148" customFormat="1" ht="12.75">
      <c r="A179" s="201"/>
      <c r="B179" s="43"/>
      <c r="C179" s="8" t="s">
        <v>37</v>
      </c>
      <c r="D179" s="8" t="s">
        <v>36</v>
      </c>
      <c r="E179" s="8" t="s">
        <v>38</v>
      </c>
      <c r="F179" s="8" t="s">
        <v>39</v>
      </c>
    </row>
    <row r="180" spans="1:6" s="148" customFormat="1" ht="12.75">
      <c r="A180" s="201"/>
      <c r="B180" s="6" t="str">
        <f>Masterfiles!D86</f>
        <v>BTS-BSC</v>
      </c>
      <c r="C180" s="219" t="s">
        <v>27</v>
      </c>
      <c r="D180" s="219" t="s">
        <v>27</v>
      </c>
      <c r="E180" s="219" t="s">
        <v>27</v>
      </c>
      <c r="F180" s="221">
        <v>1</v>
      </c>
    </row>
    <row r="181" spans="1:6" s="148" customFormat="1" ht="12.75">
      <c r="A181" s="201"/>
      <c r="B181" s="6" t="str">
        <f>Masterfiles!D87</f>
        <v>BSC-MSC</v>
      </c>
      <c r="C181" s="219" t="s">
        <v>27</v>
      </c>
      <c r="D181" s="219" t="s">
        <v>27</v>
      </c>
      <c r="E181" s="219" t="s">
        <v>27</v>
      </c>
      <c r="F181" s="221">
        <v>1</v>
      </c>
    </row>
    <row r="182" spans="1:6" s="148" customFormat="1" ht="12.75">
      <c r="A182" s="201"/>
      <c r="B182" s="6" t="str">
        <f>Masterfiles!D88</f>
        <v>MSC-MSC</v>
      </c>
      <c r="C182" s="219" t="s">
        <v>27</v>
      </c>
      <c r="D182" s="219" t="s">
        <v>27</v>
      </c>
      <c r="E182" s="219" t="s">
        <v>27</v>
      </c>
      <c r="F182" s="221">
        <v>1</v>
      </c>
    </row>
    <row r="183" spans="1:6" s="148" customFormat="1" ht="12.75">
      <c r="A183" s="201"/>
      <c r="B183" s="6" t="str">
        <f>Masterfiles!D89</f>
        <v>MSC-PPP</v>
      </c>
      <c r="C183" s="219" t="s">
        <v>27</v>
      </c>
      <c r="D183" s="219" t="s">
        <v>27</v>
      </c>
      <c r="E183" s="219" t="s">
        <v>27</v>
      </c>
      <c r="F183" s="221">
        <v>1</v>
      </c>
    </row>
    <row r="184" spans="1:6" s="148" customFormat="1" ht="12.75">
      <c r="A184" s="201"/>
      <c r="B184" s="6" t="str">
        <f>Masterfiles!D90</f>
        <v>MSC-HLR</v>
      </c>
      <c r="C184" s="219" t="s">
        <v>27</v>
      </c>
      <c r="D184" s="219" t="s">
        <v>27</v>
      </c>
      <c r="E184" s="219" t="s">
        <v>27</v>
      </c>
      <c r="F184" s="221">
        <v>1</v>
      </c>
    </row>
    <row r="185" spans="1:6" s="148" customFormat="1" ht="12.75">
      <c r="A185" s="201"/>
      <c r="B185" s="6" t="str">
        <f>Masterfiles!D91</f>
        <v>MSC-SMS</v>
      </c>
      <c r="C185" s="219" t="s">
        <v>27</v>
      </c>
      <c r="D185" s="219" t="s">
        <v>27</v>
      </c>
      <c r="E185" s="219" t="s">
        <v>27</v>
      </c>
      <c r="F185" s="221">
        <v>1</v>
      </c>
    </row>
    <row r="186" spans="1:6" s="148" customFormat="1" ht="12.75">
      <c r="A186" s="201"/>
      <c r="B186" s="6" t="str">
        <f>Masterfiles!D92</f>
        <v>MSC-MMS</v>
      </c>
      <c r="C186" s="219" t="s">
        <v>27</v>
      </c>
      <c r="D186" s="219" t="s">
        <v>27</v>
      </c>
      <c r="E186" s="219" t="s">
        <v>27</v>
      </c>
      <c r="F186" s="221">
        <v>1</v>
      </c>
    </row>
    <row r="187" spans="1:6" s="148" customFormat="1" ht="12.75">
      <c r="A187" s="201"/>
      <c r="B187" s="6" t="str">
        <f>Masterfiles!D93</f>
        <v>MSC-OSS</v>
      </c>
      <c r="C187" s="219" t="s">
        <v>27</v>
      </c>
      <c r="D187" s="219" t="s">
        <v>27</v>
      </c>
      <c r="E187" s="219" t="s">
        <v>27</v>
      </c>
      <c r="F187" s="221">
        <v>1</v>
      </c>
    </row>
    <row r="188" spans="1:6" s="148" customFormat="1" ht="12.75">
      <c r="A188" s="201"/>
      <c r="B188" s="6" t="str">
        <f>Masterfiles!D94</f>
        <v>MSC-GPRS</v>
      </c>
      <c r="C188" s="219" t="s">
        <v>27</v>
      </c>
      <c r="D188" s="219" t="s">
        <v>27</v>
      </c>
      <c r="E188" s="219" t="s">
        <v>27</v>
      </c>
      <c r="F188" s="221">
        <v>1</v>
      </c>
    </row>
    <row r="189" spans="1:6" s="148" customFormat="1" ht="12.75">
      <c r="A189" s="201"/>
      <c r="B189" s="6" t="str">
        <f>Masterfiles!D95</f>
        <v>MSC-BIL</v>
      </c>
      <c r="C189" s="219" t="s">
        <v>27</v>
      </c>
      <c r="D189" s="219" t="s">
        <v>27</v>
      </c>
      <c r="E189" s="219" t="s">
        <v>27</v>
      </c>
      <c r="F189" s="221">
        <v>1</v>
      </c>
    </row>
    <row r="190" spans="1:6" s="148" customFormat="1" ht="12.75">
      <c r="A190" s="201"/>
      <c r="B190" s="6" t="str">
        <f>Masterfiles!D96</f>
        <v>MSC-IBIL</v>
      </c>
      <c r="C190" s="219" t="s">
        <v>27</v>
      </c>
      <c r="D190" s="219" t="s">
        <v>27</v>
      </c>
      <c r="E190" s="219" t="s">
        <v>27</v>
      </c>
      <c r="F190" s="221">
        <v>1</v>
      </c>
    </row>
    <row r="191" spans="1:6" s="148" customFormat="1" ht="12.75">
      <c r="A191" s="201"/>
      <c r="B191" s="6" t="str">
        <f>Masterfiles!D97</f>
        <v>MSC-IGW</v>
      </c>
      <c r="C191" s="219" t="s">
        <v>27</v>
      </c>
      <c r="D191" s="219" t="s">
        <v>27</v>
      </c>
      <c r="E191" s="219" t="s">
        <v>27</v>
      </c>
      <c r="F191" s="221">
        <v>1</v>
      </c>
    </row>
    <row r="192" spans="1:6" s="148" customFormat="1" ht="12.75">
      <c r="A192" s="201"/>
      <c r="B192" s="6" t="str">
        <f>Masterfiles!D98</f>
        <v>MSC-INT</v>
      </c>
      <c r="C192" s="219" t="s">
        <v>27</v>
      </c>
      <c r="D192" s="219" t="s">
        <v>27</v>
      </c>
      <c r="E192" s="219" t="s">
        <v>27</v>
      </c>
      <c r="F192" s="221">
        <v>1</v>
      </c>
    </row>
    <row r="193" spans="1:6" s="148" customFormat="1" ht="12.75">
      <c r="A193" s="201"/>
      <c r="B193" s="6" t="str">
        <f>Masterfiles!D99</f>
        <v>ALTELE: completati dupa caz</v>
      </c>
      <c r="C193" s="219" t="s">
        <v>27</v>
      </c>
      <c r="D193" s="219" t="s">
        <v>27</v>
      </c>
      <c r="E193" s="219" t="s">
        <v>27</v>
      </c>
      <c r="F193" s="221">
        <v>1</v>
      </c>
    </row>
    <row r="194" spans="1:6" s="148" customFormat="1" ht="12.75">
      <c r="A194" s="201"/>
      <c r="B194" s="6" t="str">
        <f>Masterfiles!D100</f>
        <v>ALTELE: completati dupa caz</v>
      </c>
      <c r="C194" s="219" t="s">
        <v>27</v>
      </c>
      <c r="D194" s="219" t="s">
        <v>27</v>
      </c>
      <c r="E194" s="219" t="s">
        <v>27</v>
      </c>
      <c r="F194" s="221">
        <v>1</v>
      </c>
    </row>
    <row r="195" spans="1:6" s="148" customFormat="1" ht="12.75">
      <c r="A195" s="201"/>
      <c r="B195" s="6" t="str">
        <f>Masterfiles!D101</f>
        <v>ALTELE: completati dupa caz</v>
      </c>
      <c r="C195" s="219" t="s">
        <v>27</v>
      </c>
      <c r="D195" s="219" t="s">
        <v>27</v>
      </c>
      <c r="E195" s="219" t="s">
        <v>27</v>
      </c>
      <c r="F195" s="221">
        <v>1</v>
      </c>
    </row>
    <row r="196" spans="1:6" s="148" customFormat="1" ht="12.75">
      <c r="A196" s="201"/>
      <c r="B196" s="6" t="str">
        <f>Masterfiles!D102</f>
        <v>ALTELE: completati dupa caz</v>
      </c>
      <c r="C196" s="219" t="s">
        <v>27</v>
      </c>
      <c r="D196" s="219" t="s">
        <v>27</v>
      </c>
      <c r="E196" s="219" t="s">
        <v>27</v>
      </c>
      <c r="F196" s="221">
        <v>1</v>
      </c>
    </row>
    <row r="197" spans="1:3" s="148" customFormat="1" ht="12.75">
      <c r="A197" s="201"/>
      <c r="C197" s="151"/>
    </row>
    <row r="198" s="148" customFormat="1" ht="12.75">
      <c r="A198" s="201"/>
    </row>
    <row r="199" spans="1:5" s="148" customFormat="1" ht="12.75">
      <c r="A199" s="201"/>
      <c r="D199" s="56"/>
      <c r="E199" s="56"/>
    </row>
    <row r="200" spans="1:5" s="148" customFormat="1" ht="12.75">
      <c r="A200" s="201"/>
      <c r="D200" s="56"/>
      <c r="E200" s="56"/>
    </row>
    <row r="201" s="148" customFormat="1" ht="12.75">
      <c r="A201" s="201"/>
    </row>
    <row r="202" s="148" customFormat="1" ht="12.75">
      <c r="A202" s="201"/>
    </row>
    <row r="203" spans="8:10" ht="12.75">
      <c r="H203" s="148"/>
      <c r="I203" s="148"/>
      <c r="J203" s="148"/>
    </row>
  </sheetData>
  <sheetProtection/>
  <mergeCells count="5">
    <mergeCell ref="H129:H130"/>
    <mergeCell ref="C156:G156"/>
    <mergeCell ref="E129:E130"/>
    <mergeCell ref="F129:F130"/>
    <mergeCell ref="G129:G130"/>
  </mergeCells>
  <dataValidations count="1">
    <dataValidation allowBlank="1" sqref="D86:D88 D96:D98"/>
  </dataValidations>
  <printOptions/>
  <pageMargins left="0.75" right="0.75" top="1" bottom="1" header="0.5" footer="0.5"/>
  <pageSetup fitToHeight="2" fitToWidth="1" horizontalDpi="300" verticalDpi="300" orientation="portrait" paperSize="9" scale="37" r:id="rId1"/>
  <headerFooter alignWithMargins="0">
    <oddFooter>&amp;L&amp;F
&amp;A 
&amp;R&amp;D</oddFooter>
  </headerFooter>
</worksheet>
</file>

<file path=xl/worksheets/sheet7.xml><?xml version="1.0" encoding="utf-8"?>
<worksheet xmlns="http://schemas.openxmlformats.org/spreadsheetml/2006/main" xmlns:r="http://schemas.openxmlformats.org/officeDocument/2006/relationships">
  <sheetPr>
    <tabColor indexed="42"/>
    <pageSetUpPr fitToPage="1"/>
  </sheetPr>
  <dimension ref="A1:BD78"/>
  <sheetViews>
    <sheetView zoomScale="85" zoomScaleNormal="85" zoomScaleSheetLayoutView="55" zoomScalePageLayoutView="0" workbookViewId="0" topLeftCell="A1">
      <pane ySplit="1" topLeftCell="A41" activePane="bottomLeft" state="frozen"/>
      <selection pane="topLeft" activeCell="C10" sqref="C10"/>
      <selection pane="bottomLeft" activeCell="A79" sqref="A79"/>
    </sheetView>
  </sheetViews>
  <sheetFormatPr defaultColWidth="9.140625" defaultRowHeight="12.75"/>
  <cols>
    <col min="1" max="1" width="10.140625" style="201" customWidth="1"/>
    <col min="2" max="2" width="10.7109375" style="148" customWidth="1"/>
    <col min="3" max="3" width="36.57421875" style="148" customWidth="1"/>
    <col min="4" max="5" width="13.28125" style="148" customWidth="1"/>
    <col min="6" max="6" width="16.7109375" style="148" customWidth="1"/>
    <col min="7" max="12" width="13.28125" style="148" customWidth="1"/>
    <col min="13" max="19" width="15.57421875" style="148" customWidth="1"/>
    <col min="20" max="20" width="15.7109375" style="148" customWidth="1"/>
    <col min="21" max="27" width="11.7109375" style="148" customWidth="1"/>
    <col min="28" max="16384" width="9.140625" style="148" customWidth="1"/>
  </cols>
  <sheetData>
    <row r="1" spans="1:2" s="125" customFormat="1" ht="26.25">
      <c r="A1" s="199">
        <v>4</v>
      </c>
      <c r="B1" s="112" t="s">
        <v>401</v>
      </c>
    </row>
    <row r="4" spans="1:5" ht="12.75">
      <c r="A4" s="200">
        <v>4.01</v>
      </c>
      <c r="B4" s="3" t="s">
        <v>402</v>
      </c>
      <c r="C4" s="4"/>
      <c r="D4" s="4"/>
      <c r="E4" s="4"/>
    </row>
    <row r="5" spans="1:5" ht="12.75">
      <c r="A5" s="200"/>
      <c r="B5" s="3"/>
      <c r="C5" s="4"/>
      <c r="D5" s="4"/>
      <c r="E5" s="4"/>
    </row>
    <row r="6" spans="1:5" ht="12.75">
      <c r="A6" s="200"/>
      <c r="B6" s="183" t="s">
        <v>403</v>
      </c>
      <c r="C6" s="4"/>
      <c r="D6" s="4"/>
      <c r="E6" s="4"/>
    </row>
    <row r="7" spans="1:5" ht="12.75">
      <c r="A7" s="200"/>
      <c r="B7" s="4"/>
      <c r="C7" s="4"/>
      <c r="D7" s="4"/>
      <c r="E7" s="4"/>
    </row>
    <row r="8" spans="1:5" ht="12.75">
      <c r="A8" s="200"/>
      <c r="B8" s="4"/>
      <c r="C8" s="4"/>
      <c r="D8" s="4"/>
      <c r="E8" s="4"/>
    </row>
    <row r="9" spans="1:3" ht="12.75">
      <c r="A9" s="200"/>
      <c r="B9" s="4"/>
      <c r="C9" s="5"/>
    </row>
    <row r="10" spans="1:11" s="24" customFormat="1" ht="12.75">
      <c r="A10" s="37"/>
      <c r="B10" s="4"/>
      <c r="C10" s="93"/>
      <c r="D10" s="40"/>
      <c r="E10" s="94"/>
      <c r="F10" s="95"/>
      <c r="G10" s="95"/>
      <c r="H10" s="96"/>
      <c r="I10" s="97"/>
      <c r="J10" s="97"/>
      <c r="K10" s="98"/>
    </row>
    <row r="11" spans="1:55" s="24" customFormat="1" ht="12.75">
      <c r="A11" s="37"/>
      <c r="B11" s="4"/>
      <c r="C11" s="99"/>
      <c r="D11" s="40"/>
      <c r="E11" s="100"/>
      <c r="F11" s="101"/>
      <c r="G11" s="101" t="s">
        <v>33</v>
      </c>
      <c r="H11" s="101"/>
      <c r="I11" s="101"/>
      <c r="J11" s="102" t="s">
        <v>404</v>
      </c>
      <c r="K11" s="103"/>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c r="BA11" s="104"/>
      <c r="BB11" s="104"/>
      <c r="BC11" s="104"/>
    </row>
    <row r="12" spans="1:55" s="24" customFormat="1" ht="99" customHeight="1">
      <c r="A12" s="37"/>
      <c r="B12" s="4"/>
      <c r="C12" s="105" t="s">
        <v>405</v>
      </c>
      <c r="D12" s="105" t="s">
        <v>218</v>
      </c>
      <c r="E12" s="50" t="s">
        <v>406</v>
      </c>
      <c r="F12" s="106" t="s">
        <v>407</v>
      </c>
      <c r="G12" s="237"/>
      <c r="H12" s="106" t="s">
        <v>408</v>
      </c>
      <c r="I12" s="237"/>
      <c r="J12" s="107" t="s">
        <v>409</v>
      </c>
      <c r="K12" s="239"/>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row>
    <row r="13" spans="1:55" s="24" customFormat="1" ht="12.75">
      <c r="A13" s="37"/>
      <c r="B13" s="4"/>
      <c r="C13" s="149" t="str">
        <f>Masterfiles!D56</f>
        <v>TRX (Transceiver)</v>
      </c>
      <c r="D13" s="222" t="s">
        <v>15</v>
      </c>
      <c r="E13" s="222" t="s">
        <v>15</v>
      </c>
      <c r="F13" s="223" t="s">
        <v>15</v>
      </c>
      <c r="G13" s="238"/>
      <c r="H13" s="219" t="s">
        <v>27</v>
      </c>
      <c r="I13" s="238"/>
      <c r="J13" s="219" t="s">
        <v>27</v>
      </c>
      <c r="K13" s="238"/>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s="24" customFormat="1" ht="12.75">
      <c r="A14" s="37"/>
      <c r="B14" s="4"/>
      <c r="C14" s="149" t="str">
        <f>Masterfiles!D57</f>
        <v>BTS (Base station)</v>
      </c>
      <c r="D14" s="222" t="s">
        <v>15</v>
      </c>
      <c r="E14" s="222" t="s">
        <v>15</v>
      </c>
      <c r="F14" s="223" t="s">
        <v>15</v>
      </c>
      <c r="G14" s="238"/>
      <c r="H14" s="219" t="s">
        <v>27</v>
      </c>
      <c r="I14" s="238"/>
      <c r="J14" s="219" t="s">
        <v>27</v>
      </c>
      <c r="K14" s="238"/>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s="24" customFormat="1" ht="12.75">
      <c r="A15" s="37"/>
      <c r="B15" s="4"/>
      <c r="C15" s="149" t="str">
        <f>Masterfiles!D58</f>
        <v>BSC (Base station controller)</v>
      </c>
      <c r="D15" s="222" t="s">
        <v>15</v>
      </c>
      <c r="E15" s="222" t="s">
        <v>15</v>
      </c>
      <c r="F15" s="223" t="s">
        <v>15</v>
      </c>
      <c r="G15" s="238"/>
      <c r="H15" s="219" t="s">
        <v>27</v>
      </c>
      <c r="I15" s="238"/>
      <c r="J15" s="219" t="s">
        <v>27</v>
      </c>
      <c r="K15" s="238"/>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s="24" customFormat="1" ht="12.75">
      <c r="A16" s="37"/>
      <c r="B16" s="4"/>
      <c r="C16" s="149" t="str">
        <f>Masterfiles!D59</f>
        <v>MSC (Mobile Switching Centre)</v>
      </c>
      <c r="D16" s="222" t="s">
        <v>15</v>
      </c>
      <c r="E16" s="222" t="s">
        <v>15</v>
      </c>
      <c r="F16" s="223" t="s">
        <v>15</v>
      </c>
      <c r="G16" s="238"/>
      <c r="H16" s="219" t="s">
        <v>27</v>
      </c>
      <c r="I16" s="238"/>
      <c r="J16" s="219" t="s">
        <v>27</v>
      </c>
      <c r="K16" s="238"/>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s="24" customFormat="1" ht="12.75">
      <c r="A17" s="37"/>
      <c r="B17" s="4"/>
      <c r="C17" s="149" t="str">
        <f>Masterfiles!D60</f>
        <v>HLR (Home location register)</v>
      </c>
      <c r="D17" s="222" t="s">
        <v>15</v>
      </c>
      <c r="E17" s="222" t="s">
        <v>15</v>
      </c>
      <c r="F17" s="223" t="s">
        <v>15</v>
      </c>
      <c r="G17" s="238"/>
      <c r="H17" s="219" t="s">
        <v>27</v>
      </c>
      <c r="I17" s="238"/>
      <c r="J17" s="219" t="s">
        <v>27</v>
      </c>
      <c r="K17" s="238"/>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s="24" customFormat="1" ht="12.75">
      <c r="A18" s="37"/>
      <c r="B18" s="4"/>
      <c r="C18" s="149" t="str">
        <f>Masterfiles!D61</f>
        <v>PPP (Pre-paid platform)</v>
      </c>
      <c r="D18" s="222" t="s">
        <v>15</v>
      </c>
      <c r="E18" s="222" t="s">
        <v>15</v>
      </c>
      <c r="F18" s="223" t="s">
        <v>15</v>
      </c>
      <c r="G18" s="238"/>
      <c r="H18" s="219" t="s">
        <v>27</v>
      </c>
      <c r="I18" s="238"/>
      <c r="J18" s="219" t="s">
        <v>27</v>
      </c>
      <c r="K18" s="238"/>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s="24" customFormat="1" ht="12.75">
      <c r="A19" s="37"/>
      <c r="B19" s="4"/>
      <c r="C19" s="149" t="str">
        <f>Masterfiles!D62</f>
        <v>SMSG (SMS Gateway)</v>
      </c>
      <c r="D19" s="222" t="s">
        <v>15</v>
      </c>
      <c r="E19" s="222" t="s">
        <v>15</v>
      </c>
      <c r="F19" s="223" t="s">
        <v>15</v>
      </c>
      <c r="G19" s="238"/>
      <c r="H19" s="219" t="s">
        <v>27</v>
      </c>
      <c r="I19" s="238"/>
      <c r="J19" s="219" t="s">
        <v>27</v>
      </c>
      <c r="K19" s="238"/>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s="24" customFormat="1" ht="12.75">
      <c r="A20" s="37"/>
      <c r="B20" s="4"/>
      <c r="C20" s="149" t="str">
        <f>Masterfiles!D64</f>
        <v>MMSC (MMS Control Centre)</v>
      </c>
      <c r="D20" s="222" t="s">
        <v>15</v>
      </c>
      <c r="E20" s="222" t="s">
        <v>15</v>
      </c>
      <c r="F20" s="223" t="s">
        <v>15</v>
      </c>
      <c r="G20" s="238"/>
      <c r="H20" s="219" t="s">
        <v>27</v>
      </c>
      <c r="I20" s="238"/>
      <c r="J20" s="219" t="s">
        <v>27</v>
      </c>
      <c r="K20" s="238"/>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s="24" customFormat="1" ht="12.75">
      <c r="A21" s="37"/>
      <c r="B21" s="4"/>
      <c r="C21" s="149" t="str">
        <f>Masterfiles!D65</f>
        <v>VMS (Voice mail system)</v>
      </c>
      <c r="D21" s="222" t="s">
        <v>15</v>
      </c>
      <c r="E21" s="222" t="s">
        <v>15</v>
      </c>
      <c r="F21" s="223" t="s">
        <v>15</v>
      </c>
      <c r="G21" s="238"/>
      <c r="H21" s="219" t="s">
        <v>27</v>
      </c>
      <c r="I21" s="238"/>
      <c r="J21" s="219" t="s">
        <v>27</v>
      </c>
      <c r="K21" s="238"/>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row>
    <row r="22" spans="1:55" s="24" customFormat="1" ht="12.75">
      <c r="A22" s="37"/>
      <c r="B22" s="4"/>
      <c r="C22" s="149" t="str">
        <f>Masterfiles!D67</f>
        <v>OSS (Operational Support System)</v>
      </c>
      <c r="D22" s="222" t="s">
        <v>15</v>
      </c>
      <c r="E22" s="222" t="s">
        <v>15</v>
      </c>
      <c r="F22" s="223" t="s">
        <v>15</v>
      </c>
      <c r="G22" s="238"/>
      <c r="H22" s="219" t="s">
        <v>27</v>
      </c>
      <c r="I22" s="238"/>
      <c r="J22" s="219" t="s">
        <v>27</v>
      </c>
      <c r="K22" s="238"/>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row>
    <row r="23" spans="1:55" s="24" customFormat="1" ht="12.75">
      <c r="A23" s="37"/>
      <c r="B23" s="4"/>
      <c r="C23" s="149" t="str">
        <f>Masterfiles!D68</f>
        <v>GPRS (General Packet Radio System)</v>
      </c>
      <c r="D23" s="222" t="s">
        <v>15</v>
      </c>
      <c r="E23" s="222" t="s">
        <v>15</v>
      </c>
      <c r="F23" s="223" t="s">
        <v>15</v>
      </c>
      <c r="G23" s="238"/>
      <c r="H23" s="219" t="s">
        <v>27</v>
      </c>
      <c r="I23" s="238"/>
      <c r="J23" s="219" t="s">
        <v>27</v>
      </c>
      <c r="K23" s="238"/>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row>
    <row r="24" spans="1:55" s="24" customFormat="1" ht="12.75">
      <c r="A24" s="37"/>
      <c r="B24" s="4"/>
      <c r="C24" s="149" t="str">
        <f>Masterfiles!D71</f>
        <v>IGW (Interconnect Gateway)</v>
      </c>
      <c r="D24" s="222" t="s">
        <v>15</v>
      </c>
      <c r="E24" s="222" t="s">
        <v>15</v>
      </c>
      <c r="F24" s="223" t="s">
        <v>15</v>
      </c>
      <c r="G24" s="238"/>
      <c r="H24" s="219" t="s">
        <v>27</v>
      </c>
      <c r="I24" s="238"/>
      <c r="J24" s="219" t="s">
        <v>27</v>
      </c>
      <c r="K24" s="238"/>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row>
    <row r="25" spans="1:11" s="24" customFormat="1" ht="12.75">
      <c r="A25" s="37"/>
      <c r="B25" s="4"/>
      <c r="C25" s="149" t="str">
        <f>Masterfiles!D72</f>
        <v>INT (International Gateway)</v>
      </c>
      <c r="D25" s="222" t="s">
        <v>15</v>
      </c>
      <c r="E25" s="222" t="s">
        <v>15</v>
      </c>
      <c r="F25" s="223" t="s">
        <v>15</v>
      </c>
      <c r="G25" s="238"/>
      <c r="H25" s="219" t="s">
        <v>27</v>
      </c>
      <c r="I25" s="238"/>
      <c r="J25" s="219" t="s">
        <v>27</v>
      </c>
      <c r="K25" s="238"/>
    </row>
    <row r="26" spans="1:11" s="24" customFormat="1" ht="12.75">
      <c r="A26" s="37"/>
      <c r="B26" s="4"/>
      <c r="C26" s="149" t="str">
        <f>Masterfiles!D73</f>
        <v>ALTELE: completati dupa caz</v>
      </c>
      <c r="D26" s="222" t="s">
        <v>15</v>
      </c>
      <c r="E26" s="222" t="s">
        <v>15</v>
      </c>
      <c r="F26" s="223" t="s">
        <v>15</v>
      </c>
      <c r="G26" s="238"/>
      <c r="H26" s="219" t="s">
        <v>27</v>
      </c>
      <c r="I26" s="238"/>
      <c r="J26" s="219" t="s">
        <v>27</v>
      </c>
      <c r="K26" s="238"/>
    </row>
    <row r="27" spans="1:11" s="24" customFormat="1" ht="12.75">
      <c r="A27" s="37"/>
      <c r="B27" s="4"/>
      <c r="C27" s="149" t="str">
        <f>Masterfiles!D74</f>
        <v>ALTELE: completati dupa caz</v>
      </c>
      <c r="D27" s="222" t="s">
        <v>15</v>
      </c>
      <c r="E27" s="222" t="s">
        <v>15</v>
      </c>
      <c r="F27" s="223" t="s">
        <v>15</v>
      </c>
      <c r="G27" s="238"/>
      <c r="H27" s="219" t="s">
        <v>27</v>
      </c>
      <c r="I27" s="238"/>
      <c r="J27" s="219" t="s">
        <v>27</v>
      </c>
      <c r="K27" s="238"/>
    </row>
    <row r="28" spans="1:11" s="24" customFormat="1" ht="12.75">
      <c r="A28" s="37"/>
      <c r="B28" s="4"/>
      <c r="C28" s="149" t="str">
        <f>Masterfiles!D77</f>
        <v>ALTELE: completati dupa caz</v>
      </c>
      <c r="D28" s="222" t="s">
        <v>15</v>
      </c>
      <c r="E28" s="222" t="s">
        <v>15</v>
      </c>
      <c r="F28" s="223" t="s">
        <v>15</v>
      </c>
      <c r="G28" s="238"/>
      <c r="H28" s="219" t="s">
        <v>27</v>
      </c>
      <c r="I28" s="238"/>
      <c r="J28" s="219" t="s">
        <v>27</v>
      </c>
      <c r="K28" s="238"/>
    </row>
    <row r="29" spans="1:11" s="24" customFormat="1" ht="12.75">
      <c r="A29" s="37"/>
      <c r="B29" s="4"/>
      <c r="C29" s="149" t="str">
        <f>Masterfiles!D78</f>
        <v>ALTELE: completati dupa caz</v>
      </c>
      <c r="D29" s="222" t="s">
        <v>15</v>
      </c>
      <c r="E29" s="222" t="s">
        <v>15</v>
      </c>
      <c r="F29" s="223" t="s">
        <v>15</v>
      </c>
      <c r="G29" s="238"/>
      <c r="H29" s="219" t="s">
        <v>27</v>
      </c>
      <c r="I29" s="238"/>
      <c r="J29" s="219" t="s">
        <v>27</v>
      </c>
      <c r="K29" s="238"/>
    </row>
    <row r="30" spans="1:11" s="24" customFormat="1" ht="12.75">
      <c r="A30" s="37"/>
      <c r="B30" s="4"/>
      <c r="C30" s="149" t="str">
        <f>Masterfiles!D79</f>
        <v>ALTELE: completati dupa caz</v>
      </c>
      <c r="D30" s="222" t="s">
        <v>15</v>
      </c>
      <c r="E30" s="222" t="s">
        <v>15</v>
      </c>
      <c r="F30" s="223" t="s">
        <v>15</v>
      </c>
      <c r="G30" s="238"/>
      <c r="H30" s="219" t="s">
        <v>27</v>
      </c>
      <c r="I30" s="238"/>
      <c r="J30" s="219" t="s">
        <v>27</v>
      </c>
      <c r="K30" s="238"/>
    </row>
    <row r="31" spans="1:11" s="24" customFormat="1" ht="12.75">
      <c r="A31" s="37"/>
      <c r="B31" s="4"/>
      <c r="C31" s="4"/>
      <c r="D31" s="4"/>
      <c r="E31" s="191"/>
      <c r="F31" s="192"/>
      <c r="G31" s="193"/>
      <c r="H31" s="193"/>
      <c r="I31" s="193"/>
      <c r="J31" s="193"/>
      <c r="K31" s="193"/>
    </row>
    <row r="32" s="24" customFormat="1" ht="12.75">
      <c r="A32" s="37"/>
    </row>
    <row r="33" spans="1:47" s="24" customFormat="1" ht="12.75">
      <c r="A33" s="200">
        <v>4.02</v>
      </c>
      <c r="B33" s="162" t="s">
        <v>410</v>
      </c>
      <c r="C33" s="67"/>
      <c r="D33" s="163"/>
      <c r="E33" s="163"/>
      <c r="F33" s="164"/>
      <c r="G33" s="164"/>
      <c r="H33" s="164"/>
      <c r="I33" s="164"/>
      <c r="J33" s="164"/>
      <c r="K33" s="165"/>
      <c r="L33" s="165"/>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row>
    <row r="34" s="24" customFormat="1" ht="12.75">
      <c r="A34" s="37"/>
    </row>
    <row r="35" spans="1:12" s="24" customFormat="1" ht="12.75">
      <c r="A35" s="37"/>
      <c r="C35" s="93"/>
      <c r="D35" s="40"/>
      <c r="E35" s="40"/>
      <c r="F35" s="94"/>
      <c r="G35" s="95"/>
      <c r="H35" s="95"/>
      <c r="I35" s="96"/>
      <c r="J35" s="97"/>
      <c r="K35" s="97"/>
      <c r="L35" s="98"/>
    </row>
    <row r="36" spans="1:47" s="24" customFormat="1" ht="12.75">
      <c r="A36" s="37"/>
      <c r="C36" s="99"/>
      <c r="D36" s="40"/>
      <c r="E36" s="40"/>
      <c r="F36" s="100"/>
      <c r="G36" s="101"/>
      <c r="H36" s="101" t="s">
        <v>33</v>
      </c>
      <c r="I36" s="101"/>
      <c r="J36" s="101"/>
      <c r="K36" s="102" t="s">
        <v>404</v>
      </c>
      <c r="L36" s="103"/>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row>
    <row r="37" spans="1:56" s="24" customFormat="1" ht="111" customHeight="1">
      <c r="A37" s="37"/>
      <c r="C37" s="105" t="s">
        <v>405</v>
      </c>
      <c r="D37" s="115" t="s">
        <v>34</v>
      </c>
      <c r="E37" s="114"/>
      <c r="F37" s="50" t="s">
        <v>406</v>
      </c>
      <c r="G37" s="106" t="s">
        <v>407</v>
      </c>
      <c r="H37" s="238"/>
      <c r="I37" s="106" t="s">
        <v>408</v>
      </c>
      <c r="J37" s="238"/>
      <c r="K37" s="107" t="s">
        <v>409</v>
      </c>
      <c r="L37" s="239"/>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row>
    <row r="38" spans="1:47" s="24" customFormat="1" ht="12.75">
      <c r="A38" s="37"/>
      <c r="C38" s="28" t="s">
        <v>413</v>
      </c>
      <c r="D38" s="28" t="s">
        <v>411</v>
      </c>
      <c r="E38" s="28"/>
      <c r="F38" s="222" t="s">
        <v>15</v>
      </c>
      <c r="G38" s="223" t="s">
        <v>15</v>
      </c>
      <c r="H38" s="238"/>
      <c r="I38" s="219" t="s">
        <v>27</v>
      </c>
      <c r="J38" s="238"/>
      <c r="K38" s="219" t="s">
        <v>27</v>
      </c>
      <c r="L38" s="238"/>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row>
    <row r="39" spans="1:47" s="24" customFormat="1" ht="12.75">
      <c r="A39" s="37"/>
      <c r="C39" s="28" t="s">
        <v>414</v>
      </c>
      <c r="D39" s="28" t="s">
        <v>411</v>
      </c>
      <c r="E39" s="28"/>
      <c r="F39" s="222" t="s">
        <v>15</v>
      </c>
      <c r="G39" s="223" t="s">
        <v>15</v>
      </c>
      <c r="H39" s="238"/>
      <c r="I39" s="219" t="s">
        <v>27</v>
      </c>
      <c r="J39" s="238"/>
      <c r="K39" s="219" t="s">
        <v>27</v>
      </c>
      <c r="L39" s="238"/>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row>
    <row r="40" spans="1:47" s="24" customFormat="1" ht="12.75">
      <c r="A40" s="37"/>
      <c r="C40" s="28" t="s">
        <v>415</v>
      </c>
      <c r="D40" s="28" t="s">
        <v>411</v>
      </c>
      <c r="E40" s="28"/>
      <c r="F40" s="222" t="s">
        <v>15</v>
      </c>
      <c r="G40" s="223" t="s">
        <v>15</v>
      </c>
      <c r="H40" s="238"/>
      <c r="I40" s="219" t="s">
        <v>27</v>
      </c>
      <c r="J40" s="238"/>
      <c r="K40" s="219" t="s">
        <v>27</v>
      </c>
      <c r="L40" s="238"/>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row>
    <row r="41" spans="1:47" s="24" customFormat="1" ht="12.75">
      <c r="A41" s="37"/>
      <c r="C41" s="28" t="s">
        <v>416</v>
      </c>
      <c r="D41" s="28" t="s">
        <v>411</v>
      </c>
      <c r="E41" s="28"/>
      <c r="F41" s="222" t="s">
        <v>15</v>
      </c>
      <c r="G41" s="223" t="s">
        <v>15</v>
      </c>
      <c r="H41" s="238"/>
      <c r="I41" s="219" t="s">
        <v>27</v>
      </c>
      <c r="J41" s="238"/>
      <c r="K41" s="219" t="s">
        <v>27</v>
      </c>
      <c r="L41" s="238"/>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row>
    <row r="42" spans="1:47" s="24" customFormat="1" ht="12.75">
      <c r="A42" s="37"/>
      <c r="C42" s="28" t="s">
        <v>417</v>
      </c>
      <c r="D42" s="28" t="s">
        <v>412</v>
      </c>
      <c r="E42" s="28"/>
      <c r="F42" s="222" t="s">
        <v>15</v>
      </c>
      <c r="G42" s="223" t="s">
        <v>15</v>
      </c>
      <c r="H42" s="238"/>
      <c r="I42" s="219" t="s">
        <v>27</v>
      </c>
      <c r="J42" s="238"/>
      <c r="K42" s="219" t="s">
        <v>27</v>
      </c>
      <c r="L42" s="238"/>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row>
    <row r="43" spans="1:47" s="24" customFormat="1" ht="12.75">
      <c r="A43" s="37"/>
      <c r="C43" s="28" t="s">
        <v>418</v>
      </c>
      <c r="D43" s="28" t="s">
        <v>411</v>
      </c>
      <c r="E43" s="28"/>
      <c r="F43" s="222" t="s">
        <v>15</v>
      </c>
      <c r="G43" s="223" t="s">
        <v>15</v>
      </c>
      <c r="H43" s="238"/>
      <c r="I43" s="219" t="s">
        <v>27</v>
      </c>
      <c r="J43" s="238"/>
      <c r="K43" s="219" t="s">
        <v>27</v>
      </c>
      <c r="L43" s="238"/>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row>
    <row r="44" spans="1:47" s="24" customFormat="1" ht="12.75">
      <c r="A44" s="37"/>
      <c r="C44" s="28" t="s">
        <v>419</v>
      </c>
      <c r="D44" s="28" t="s">
        <v>412</v>
      </c>
      <c r="E44" s="28"/>
      <c r="F44" s="222" t="s">
        <v>15</v>
      </c>
      <c r="G44" s="223" t="s">
        <v>15</v>
      </c>
      <c r="H44" s="238"/>
      <c r="I44" s="219" t="s">
        <v>27</v>
      </c>
      <c r="J44" s="238"/>
      <c r="K44" s="219" t="s">
        <v>27</v>
      </c>
      <c r="L44" s="238"/>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row>
    <row r="45" spans="1:47" s="24" customFormat="1" ht="12.75">
      <c r="A45" s="37"/>
      <c r="C45" s="28" t="s">
        <v>420</v>
      </c>
      <c r="D45" s="28" t="s">
        <v>411</v>
      </c>
      <c r="E45" s="28"/>
      <c r="F45" s="222" t="s">
        <v>15</v>
      </c>
      <c r="G45" s="223" t="s">
        <v>15</v>
      </c>
      <c r="H45" s="238"/>
      <c r="I45" s="219" t="s">
        <v>27</v>
      </c>
      <c r="J45" s="238"/>
      <c r="K45" s="219" t="s">
        <v>27</v>
      </c>
      <c r="L45" s="238"/>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row>
    <row r="46" spans="1:12" s="24" customFormat="1" ht="12.75">
      <c r="A46" s="37"/>
      <c r="C46" s="28" t="s">
        <v>421</v>
      </c>
      <c r="D46" s="28" t="s">
        <v>411</v>
      </c>
      <c r="E46" s="28"/>
      <c r="F46" s="222" t="s">
        <v>15</v>
      </c>
      <c r="G46" s="223" t="s">
        <v>15</v>
      </c>
      <c r="H46" s="238"/>
      <c r="I46" s="219" t="s">
        <v>27</v>
      </c>
      <c r="J46" s="238"/>
      <c r="K46" s="219" t="s">
        <v>27</v>
      </c>
      <c r="L46" s="238"/>
    </row>
    <row r="47" spans="1:12" s="24" customFormat="1" ht="12.75">
      <c r="A47" s="37"/>
      <c r="C47" s="28" t="s">
        <v>422</v>
      </c>
      <c r="D47" s="28" t="s">
        <v>411</v>
      </c>
      <c r="E47" s="28"/>
      <c r="F47" s="222" t="s">
        <v>15</v>
      </c>
      <c r="G47" s="223" t="s">
        <v>15</v>
      </c>
      <c r="H47" s="238"/>
      <c r="I47" s="219" t="s">
        <v>27</v>
      </c>
      <c r="J47" s="238"/>
      <c r="K47" s="219" t="s">
        <v>27</v>
      </c>
      <c r="L47" s="238"/>
    </row>
    <row r="48" spans="1:12" s="24" customFormat="1" ht="12.75">
      <c r="A48" s="37"/>
      <c r="C48" s="28" t="s">
        <v>423</v>
      </c>
      <c r="D48" s="28" t="s">
        <v>411</v>
      </c>
      <c r="E48" s="28"/>
      <c r="F48" s="222" t="s">
        <v>15</v>
      </c>
      <c r="G48" s="223" t="s">
        <v>15</v>
      </c>
      <c r="H48" s="238"/>
      <c r="I48" s="219" t="s">
        <v>27</v>
      </c>
      <c r="J48" s="238"/>
      <c r="K48" s="219" t="s">
        <v>27</v>
      </c>
      <c r="L48" s="238"/>
    </row>
    <row r="49" spans="1:12" s="24" customFormat="1" ht="12.75">
      <c r="A49" s="37"/>
      <c r="C49" s="35"/>
      <c r="D49" s="35"/>
      <c r="E49" s="35"/>
      <c r="F49" s="35"/>
      <c r="G49" s="35"/>
      <c r="H49" s="35"/>
      <c r="I49" s="35"/>
      <c r="J49" s="193"/>
      <c r="K49" s="193"/>
      <c r="L49" s="193"/>
    </row>
    <row r="50" s="24" customFormat="1" ht="12.75">
      <c r="A50" s="37"/>
    </row>
    <row r="51" spans="1:47" s="24" customFormat="1" ht="12.75">
      <c r="A51" s="200">
        <v>4.03</v>
      </c>
      <c r="B51" s="162" t="s">
        <v>410</v>
      </c>
      <c r="C51" s="67"/>
      <c r="D51" s="163"/>
      <c r="E51" s="163"/>
      <c r="F51" s="164"/>
      <c r="G51" s="164"/>
      <c r="H51" s="164"/>
      <c r="I51" s="164"/>
      <c r="J51" s="164"/>
      <c r="K51" s="165"/>
      <c r="L51" s="165"/>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row>
    <row r="52" s="24" customFormat="1" ht="12.75">
      <c r="A52" s="37"/>
    </row>
    <row r="53" spans="1:47" s="24" customFormat="1" ht="51">
      <c r="A53" s="37"/>
      <c r="C53" s="55" t="s">
        <v>433</v>
      </c>
      <c r="D53" s="45"/>
      <c r="E53" s="46"/>
      <c r="F53" s="106" t="s">
        <v>434</v>
      </c>
      <c r="G53" s="239"/>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row>
    <row r="54" spans="1:47" s="24" customFormat="1" ht="12.75">
      <c r="A54" s="37"/>
      <c r="C54" s="28" t="s">
        <v>413</v>
      </c>
      <c r="D54" s="110"/>
      <c r="E54" s="111"/>
      <c r="F54" s="223" t="s">
        <v>15</v>
      </c>
      <c r="G54" s="238"/>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row>
    <row r="55" spans="1:47" s="24" customFormat="1" ht="12.75">
      <c r="A55" s="37"/>
      <c r="C55" s="28" t="s">
        <v>414</v>
      </c>
      <c r="D55" s="110"/>
      <c r="E55" s="111"/>
      <c r="F55" s="223" t="s">
        <v>15</v>
      </c>
      <c r="G55" s="238"/>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row>
    <row r="56" spans="1:47" s="24" customFormat="1" ht="12.75">
      <c r="A56" s="37"/>
      <c r="C56" s="28" t="s">
        <v>435</v>
      </c>
      <c r="D56" s="110"/>
      <c r="E56" s="111"/>
      <c r="F56" s="223" t="s">
        <v>15</v>
      </c>
      <c r="G56" s="238"/>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row>
    <row r="57" spans="1:47" s="24" customFormat="1" ht="12.75">
      <c r="A57" s="37"/>
      <c r="C57" s="28" t="s">
        <v>418</v>
      </c>
      <c r="D57" s="110"/>
      <c r="E57" s="111"/>
      <c r="F57" s="223" t="s">
        <v>15</v>
      </c>
      <c r="G57" s="238"/>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row>
    <row r="58" spans="1:47" s="24" customFormat="1" ht="12.75">
      <c r="A58" s="37"/>
      <c r="C58" s="28" t="s">
        <v>419</v>
      </c>
      <c r="D58" s="110"/>
      <c r="E58" s="111"/>
      <c r="F58" s="223" t="s">
        <v>15</v>
      </c>
      <c r="G58" s="238"/>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row>
    <row r="59" spans="1:8" s="24" customFormat="1" ht="12.75">
      <c r="A59" s="37"/>
      <c r="C59" s="172"/>
      <c r="D59" s="172"/>
      <c r="E59" s="172"/>
      <c r="F59" s="172"/>
      <c r="G59" s="173"/>
      <c r="H59" s="173"/>
    </row>
    <row r="60" s="24" customFormat="1" ht="12.75">
      <c r="A60" s="37"/>
    </row>
    <row r="61" spans="1:7" ht="12.75">
      <c r="A61" s="200">
        <v>4.04</v>
      </c>
      <c r="B61" s="3" t="s">
        <v>424</v>
      </c>
      <c r="C61" s="4"/>
      <c r="D61" s="4"/>
      <c r="E61" s="4"/>
      <c r="F61" s="4"/>
      <c r="G61" s="4"/>
    </row>
    <row r="62" spans="1:5" ht="12.75">
      <c r="A62" s="200"/>
      <c r="B62" s="3"/>
      <c r="C62" s="5"/>
      <c r="D62" s="5"/>
      <c r="E62" s="5"/>
    </row>
    <row r="63" spans="1:5" ht="12.75">
      <c r="A63" s="200"/>
      <c r="B63" s="183"/>
      <c r="C63" s="4"/>
      <c r="D63" s="4"/>
      <c r="E63" s="4"/>
    </row>
    <row r="64" spans="1:5" ht="12.75">
      <c r="A64" s="200"/>
      <c r="B64" s="3"/>
      <c r="C64" s="5"/>
      <c r="D64" s="5"/>
      <c r="E64" s="5"/>
    </row>
    <row r="65" spans="1:5" ht="12.75">
      <c r="A65" s="200"/>
      <c r="B65" s="3"/>
      <c r="C65" s="116"/>
      <c r="D65" s="120"/>
      <c r="E65" s="118"/>
    </row>
    <row r="66" spans="1:5" ht="12.75">
      <c r="A66" s="200"/>
      <c r="B66" s="3"/>
      <c r="C66" s="117" t="s">
        <v>425</v>
      </c>
      <c r="D66" s="121"/>
      <c r="E66" s="119"/>
    </row>
    <row r="67" spans="1:5" ht="12.75">
      <c r="A67" s="200"/>
      <c r="B67" s="3"/>
      <c r="C67" s="166" t="s">
        <v>426</v>
      </c>
      <c r="D67" s="168"/>
      <c r="E67" s="223" t="s">
        <v>15</v>
      </c>
    </row>
    <row r="68" spans="1:5" ht="12.75">
      <c r="A68" s="200"/>
      <c r="B68" s="3"/>
      <c r="C68" s="166" t="s">
        <v>427</v>
      </c>
      <c r="D68" s="167"/>
      <c r="E68" s="223" t="s">
        <v>15</v>
      </c>
    </row>
    <row r="69" spans="1:5" ht="12.75">
      <c r="A69" s="200"/>
      <c r="B69" s="3"/>
      <c r="C69" s="166" t="s">
        <v>428</v>
      </c>
      <c r="D69" s="167"/>
      <c r="E69" s="223" t="s">
        <v>15</v>
      </c>
    </row>
    <row r="70" ht="12.75">
      <c r="A70" s="200"/>
    </row>
    <row r="71" spans="1:10" ht="12.75">
      <c r="A71" s="200"/>
      <c r="B71" s="3"/>
      <c r="C71" s="116"/>
      <c r="D71" s="120"/>
      <c r="E71" s="249" t="s">
        <v>429</v>
      </c>
      <c r="F71" s="8">
        <v>2010</v>
      </c>
      <c r="G71" s="8">
        <f>F71+1</f>
        <v>2011</v>
      </c>
      <c r="H71" s="8">
        <f>G71+1</f>
        <v>2012</v>
      </c>
      <c r="I71" s="8">
        <f>H71+1</f>
        <v>2013</v>
      </c>
      <c r="J71" s="8">
        <f>I71+1</f>
        <v>2014</v>
      </c>
    </row>
    <row r="72" spans="1:10" ht="12.75">
      <c r="A72" s="200"/>
      <c r="B72" s="3"/>
      <c r="C72" s="117" t="s">
        <v>430</v>
      </c>
      <c r="D72" s="121"/>
      <c r="E72" s="250"/>
      <c r="F72" s="48" t="s">
        <v>2</v>
      </c>
      <c r="G72" s="49" t="s">
        <v>2</v>
      </c>
      <c r="H72" s="49" t="s">
        <v>2</v>
      </c>
      <c r="I72" s="49" t="s">
        <v>2</v>
      </c>
      <c r="J72" s="49" t="s">
        <v>2</v>
      </c>
    </row>
    <row r="73" spans="1:10" ht="12.75">
      <c r="A73" s="200"/>
      <c r="B73" s="3"/>
      <c r="C73" s="166" t="s">
        <v>431</v>
      </c>
      <c r="D73" s="168"/>
      <c r="E73" s="223" t="s">
        <v>15</v>
      </c>
      <c r="F73" s="223" t="s">
        <v>15</v>
      </c>
      <c r="G73" s="223" t="s">
        <v>15</v>
      </c>
      <c r="H73" s="223" t="s">
        <v>15</v>
      </c>
      <c r="I73" s="223" t="s">
        <v>15</v>
      </c>
      <c r="J73" s="223" t="s">
        <v>15</v>
      </c>
    </row>
    <row r="74" spans="1:10" ht="12.75">
      <c r="A74" s="200"/>
      <c r="B74" s="3"/>
      <c r="C74" s="166" t="s">
        <v>432</v>
      </c>
      <c r="D74" s="167"/>
      <c r="E74" s="223" t="s">
        <v>15</v>
      </c>
      <c r="F74" s="223" t="s">
        <v>15</v>
      </c>
      <c r="G74" s="223" t="s">
        <v>15</v>
      </c>
      <c r="H74" s="223" t="s">
        <v>15</v>
      </c>
      <c r="I74" s="223" t="s">
        <v>15</v>
      </c>
      <c r="J74" s="223" t="s">
        <v>15</v>
      </c>
    </row>
    <row r="78" ht="12.75">
      <c r="A78" s="201" t="s">
        <v>436</v>
      </c>
    </row>
  </sheetData>
  <sheetProtection/>
  <mergeCells count="1">
    <mergeCell ref="E71:E72"/>
  </mergeCells>
  <printOptions/>
  <pageMargins left="0.75" right="0.75" top="1" bottom="1" header="0.5" footer="0.5"/>
  <pageSetup fitToHeight="1" fitToWidth="1" horizontalDpi="300" verticalDpi="300" orientation="landscape" paperSize="9" scale="37" r:id="rId1"/>
  <headerFooter alignWithMargins="0">
    <oddFooter>&amp;L&amp;F
&amp;A 
&amp;R&amp;D</oddFooter>
  </headerFooter>
</worksheet>
</file>

<file path=xl/worksheets/sheet8.xml><?xml version="1.0" encoding="utf-8"?>
<worksheet xmlns="http://schemas.openxmlformats.org/spreadsheetml/2006/main" xmlns:r="http://schemas.openxmlformats.org/officeDocument/2006/relationships">
  <sheetPr>
    <tabColor indexed="42"/>
  </sheetPr>
  <dimension ref="A1:G37"/>
  <sheetViews>
    <sheetView zoomScalePageLayoutView="0" workbookViewId="0" topLeftCell="A1">
      <selection activeCell="D44" sqref="D44:D45"/>
    </sheetView>
  </sheetViews>
  <sheetFormatPr defaultColWidth="9.140625" defaultRowHeight="12.75"/>
  <cols>
    <col min="1" max="1" width="10.140625" style="201" customWidth="1"/>
    <col min="2" max="2" width="10.7109375" style="148" customWidth="1"/>
    <col min="3" max="3" width="50.7109375" style="148" customWidth="1"/>
    <col min="4" max="5" width="13.28125" style="148" customWidth="1"/>
    <col min="6" max="6" width="16.7109375" style="148" customWidth="1"/>
    <col min="7" max="12" width="13.28125" style="148" customWidth="1"/>
    <col min="13" max="19" width="15.57421875" style="148" customWidth="1"/>
    <col min="20" max="20" width="15.7109375" style="148" customWidth="1"/>
    <col min="21" max="27" width="11.7109375" style="148" customWidth="1"/>
    <col min="28" max="16384" width="9.140625" style="148" customWidth="1"/>
  </cols>
  <sheetData>
    <row r="1" spans="1:2" s="125" customFormat="1" ht="26.25">
      <c r="A1" s="199">
        <v>5</v>
      </c>
      <c r="B1" s="112" t="s">
        <v>437</v>
      </c>
    </row>
    <row r="4" spans="1:5" ht="12.75">
      <c r="A4" s="200">
        <v>5.01</v>
      </c>
      <c r="B4" s="3" t="s">
        <v>438</v>
      </c>
      <c r="C4" s="4"/>
      <c r="D4" s="4"/>
      <c r="E4" s="4"/>
    </row>
    <row r="5" spans="1:5" ht="12.75">
      <c r="A5" s="200"/>
      <c r="B5" s="3"/>
      <c r="C5" s="4"/>
      <c r="D5" s="4"/>
      <c r="E5" s="4"/>
    </row>
    <row r="6" spans="1:5" ht="12.75">
      <c r="A6" s="200"/>
      <c r="B6" s="183" t="s">
        <v>439</v>
      </c>
      <c r="C6" s="4"/>
      <c r="D6" s="4"/>
      <c r="E6" s="4"/>
    </row>
    <row r="7" spans="1:5" ht="12.75">
      <c r="A7" s="200"/>
      <c r="B7" s="183"/>
      <c r="C7" s="4"/>
      <c r="D7" s="4"/>
      <c r="E7" s="4"/>
    </row>
    <row r="8" spans="1:5" ht="12.75">
      <c r="A8" s="200"/>
      <c r="B8" s="183"/>
      <c r="C8" s="184" t="s">
        <v>440</v>
      </c>
      <c r="D8" s="224" t="s">
        <v>15</v>
      </c>
      <c r="E8" s="4"/>
    </row>
    <row r="9" spans="1:5" ht="12.75">
      <c r="A9" s="200"/>
      <c r="B9" s="183"/>
      <c r="C9" s="185" t="s">
        <v>441</v>
      </c>
      <c r="D9" s="224" t="s">
        <v>15</v>
      </c>
      <c r="E9" s="4"/>
    </row>
    <row r="10" spans="1:5" ht="12.75">
      <c r="A10" s="200"/>
      <c r="B10" s="4"/>
      <c r="C10" s="4"/>
      <c r="D10" s="4"/>
      <c r="E10" s="4"/>
    </row>
    <row r="11" spans="1:7" ht="25.5">
      <c r="A11" s="200"/>
      <c r="B11" s="4"/>
      <c r="C11" s="187" t="s">
        <v>442</v>
      </c>
      <c r="D11" s="188" t="s">
        <v>443</v>
      </c>
      <c r="E11" s="188" t="s">
        <v>444</v>
      </c>
      <c r="F11" s="188" t="s">
        <v>445</v>
      </c>
      <c r="G11" s="188" t="s">
        <v>446</v>
      </c>
    </row>
    <row r="12" spans="1:7" ht="12.75">
      <c r="A12" s="200"/>
      <c r="B12" s="4"/>
      <c r="C12" s="184" t="s">
        <v>447</v>
      </c>
      <c r="D12" s="224" t="s">
        <v>15</v>
      </c>
      <c r="E12" s="224" t="s">
        <v>27</v>
      </c>
      <c r="F12" s="224" t="s">
        <v>27</v>
      </c>
      <c r="G12" s="224" t="s">
        <v>27</v>
      </c>
    </row>
    <row r="13" spans="1:7" ht="12.75">
      <c r="A13" s="200"/>
      <c r="B13" s="4"/>
      <c r="C13" s="185" t="s">
        <v>448</v>
      </c>
      <c r="D13" s="224" t="s">
        <v>15</v>
      </c>
      <c r="E13" s="224" t="s">
        <v>27</v>
      </c>
      <c r="F13" s="224" t="s">
        <v>27</v>
      </c>
      <c r="G13" s="224" t="s">
        <v>27</v>
      </c>
    </row>
    <row r="14" spans="1:7" ht="12.75">
      <c r="A14" s="200"/>
      <c r="B14" s="4"/>
      <c r="C14" s="184" t="s">
        <v>107</v>
      </c>
      <c r="D14" s="224" t="s">
        <v>15</v>
      </c>
      <c r="E14" s="224" t="s">
        <v>27</v>
      </c>
      <c r="F14" s="224" t="s">
        <v>27</v>
      </c>
      <c r="G14" s="224" t="s">
        <v>27</v>
      </c>
    </row>
    <row r="15" spans="1:7" ht="12.75">
      <c r="A15" s="200"/>
      <c r="B15" s="4"/>
      <c r="C15" s="184" t="s">
        <v>461</v>
      </c>
      <c r="D15" s="224" t="s">
        <v>15</v>
      </c>
      <c r="E15" s="224" t="s">
        <v>27</v>
      </c>
      <c r="F15" s="224" t="s">
        <v>27</v>
      </c>
      <c r="G15" s="224" t="s">
        <v>27</v>
      </c>
    </row>
    <row r="16" spans="1:7" ht="12.75">
      <c r="A16" s="200"/>
      <c r="B16" s="4"/>
      <c r="C16" s="185" t="s">
        <v>449</v>
      </c>
      <c r="D16" s="224" t="s">
        <v>15</v>
      </c>
      <c r="E16" s="224" t="s">
        <v>27</v>
      </c>
      <c r="F16" s="224" t="s">
        <v>27</v>
      </c>
      <c r="G16" s="224" t="s">
        <v>27</v>
      </c>
    </row>
    <row r="17" spans="1:7" ht="12.75">
      <c r="A17" s="200"/>
      <c r="B17" s="4"/>
      <c r="C17" s="184" t="s">
        <v>450</v>
      </c>
      <c r="D17" s="224" t="s">
        <v>15</v>
      </c>
      <c r="E17" s="224" t="s">
        <v>27</v>
      </c>
      <c r="F17" s="224" t="s">
        <v>27</v>
      </c>
      <c r="G17" s="224" t="s">
        <v>27</v>
      </c>
    </row>
    <row r="18" spans="1:7" ht="12.75">
      <c r="A18" s="200"/>
      <c r="B18" s="4"/>
      <c r="C18" s="186" t="s">
        <v>451</v>
      </c>
      <c r="D18" s="224" t="s">
        <v>15</v>
      </c>
      <c r="E18" s="224" t="s">
        <v>27</v>
      </c>
      <c r="F18" s="224" t="s">
        <v>27</v>
      </c>
      <c r="G18" s="224" t="s">
        <v>27</v>
      </c>
    </row>
    <row r="19" spans="1:7" ht="12.75">
      <c r="A19" s="200"/>
      <c r="B19" s="4"/>
      <c r="C19" s="186" t="s">
        <v>452</v>
      </c>
      <c r="D19" s="224" t="s">
        <v>15</v>
      </c>
      <c r="E19" s="224" t="s">
        <v>27</v>
      </c>
      <c r="F19" s="224" t="s">
        <v>27</v>
      </c>
      <c r="G19" s="224" t="s">
        <v>27</v>
      </c>
    </row>
    <row r="20" spans="1:7" ht="12.75">
      <c r="A20" s="200"/>
      <c r="B20" s="4"/>
      <c r="C20" s="186" t="s">
        <v>453</v>
      </c>
      <c r="D20" s="224" t="s">
        <v>15</v>
      </c>
      <c r="E20" s="224" t="s">
        <v>27</v>
      </c>
      <c r="F20" s="224" t="s">
        <v>27</v>
      </c>
      <c r="G20" s="224" t="s">
        <v>27</v>
      </c>
    </row>
    <row r="21" spans="1:7" ht="12.75">
      <c r="A21" s="200"/>
      <c r="B21" s="4"/>
      <c r="C21" s="186" t="s">
        <v>454</v>
      </c>
      <c r="D21" s="224" t="s">
        <v>15</v>
      </c>
      <c r="E21" s="224" t="s">
        <v>27</v>
      </c>
      <c r="F21" s="224" t="s">
        <v>27</v>
      </c>
      <c r="G21" s="224" t="s">
        <v>27</v>
      </c>
    </row>
    <row r="22" spans="1:7" ht="12.75">
      <c r="A22" s="200"/>
      <c r="B22" s="4"/>
      <c r="C22" s="186" t="s">
        <v>469</v>
      </c>
      <c r="D22" s="224" t="s">
        <v>15</v>
      </c>
      <c r="E22" s="224" t="s">
        <v>27</v>
      </c>
      <c r="F22" s="224" t="s">
        <v>27</v>
      </c>
      <c r="G22" s="224" t="s">
        <v>27</v>
      </c>
    </row>
    <row r="23" spans="1:7" ht="12.75">
      <c r="A23" s="200"/>
      <c r="B23" s="4"/>
      <c r="C23" s="186" t="s">
        <v>468</v>
      </c>
      <c r="D23" s="224" t="s">
        <v>15</v>
      </c>
      <c r="E23" s="224" t="s">
        <v>27</v>
      </c>
      <c r="F23" s="224" t="s">
        <v>27</v>
      </c>
      <c r="G23" s="224" t="s">
        <v>27</v>
      </c>
    </row>
    <row r="24" spans="1:7" ht="12.75">
      <c r="A24" s="200"/>
      <c r="B24" s="4"/>
      <c r="C24" s="186" t="s">
        <v>455</v>
      </c>
      <c r="D24" s="224" t="s">
        <v>15</v>
      </c>
      <c r="E24" s="224" t="s">
        <v>27</v>
      </c>
      <c r="F24" s="224" t="s">
        <v>27</v>
      </c>
      <c r="G24" s="224" t="s">
        <v>27</v>
      </c>
    </row>
    <row r="25" spans="1:7" ht="12.75">
      <c r="A25" s="200"/>
      <c r="B25" s="4"/>
      <c r="C25" s="186" t="s">
        <v>456</v>
      </c>
      <c r="D25" s="224" t="s">
        <v>15</v>
      </c>
      <c r="E25" s="224" t="s">
        <v>27</v>
      </c>
      <c r="F25" s="224" t="s">
        <v>27</v>
      </c>
      <c r="G25" s="224" t="s">
        <v>27</v>
      </c>
    </row>
    <row r="26" spans="1:7" ht="12.75">
      <c r="A26" s="200"/>
      <c r="B26" s="4"/>
      <c r="C26" s="186" t="s">
        <v>467</v>
      </c>
      <c r="D26" s="224" t="s">
        <v>15</v>
      </c>
      <c r="E26" s="224" t="s">
        <v>27</v>
      </c>
      <c r="F26" s="224" t="s">
        <v>27</v>
      </c>
      <c r="G26" s="224" t="s">
        <v>27</v>
      </c>
    </row>
    <row r="27" spans="1:7" ht="12.75">
      <c r="A27" s="200"/>
      <c r="B27" s="4"/>
      <c r="C27" s="186" t="s">
        <v>466</v>
      </c>
      <c r="D27" s="224" t="s">
        <v>15</v>
      </c>
      <c r="E27" s="224" t="s">
        <v>27</v>
      </c>
      <c r="F27" s="224" t="s">
        <v>27</v>
      </c>
      <c r="G27" s="224" t="s">
        <v>27</v>
      </c>
    </row>
    <row r="28" spans="1:7" ht="12.75">
      <c r="A28" s="200"/>
      <c r="B28" s="4"/>
      <c r="C28" s="186" t="s">
        <v>465</v>
      </c>
      <c r="D28" s="224" t="s">
        <v>15</v>
      </c>
      <c r="E28" s="224" t="s">
        <v>27</v>
      </c>
      <c r="F28" s="224" t="s">
        <v>27</v>
      </c>
      <c r="G28" s="224" t="s">
        <v>27</v>
      </c>
    </row>
    <row r="29" spans="1:7" ht="12.75">
      <c r="A29" s="200"/>
      <c r="B29" s="4"/>
      <c r="C29" s="184" t="s">
        <v>457</v>
      </c>
      <c r="D29" s="224" t="s">
        <v>15</v>
      </c>
      <c r="E29" s="224" t="s">
        <v>27</v>
      </c>
      <c r="F29" s="224" t="s">
        <v>27</v>
      </c>
      <c r="G29" s="224" t="s">
        <v>27</v>
      </c>
    </row>
    <row r="30" spans="1:7" ht="12.75">
      <c r="A30" s="200"/>
      <c r="B30" s="4"/>
      <c r="C30" s="184" t="s">
        <v>458</v>
      </c>
      <c r="D30" s="224" t="s">
        <v>15</v>
      </c>
      <c r="E30" s="224" t="s">
        <v>27</v>
      </c>
      <c r="F30" s="224" t="s">
        <v>27</v>
      </c>
      <c r="G30" s="224" t="s">
        <v>27</v>
      </c>
    </row>
    <row r="31" spans="1:7" ht="12.75">
      <c r="A31" s="200"/>
      <c r="B31" s="4"/>
      <c r="C31" s="184" t="s">
        <v>464</v>
      </c>
      <c r="D31" s="224" t="s">
        <v>15</v>
      </c>
      <c r="E31" s="224" t="s">
        <v>27</v>
      </c>
      <c r="F31" s="224" t="s">
        <v>27</v>
      </c>
      <c r="G31" s="224" t="s">
        <v>27</v>
      </c>
    </row>
    <row r="32" spans="3:7" ht="12.75">
      <c r="C32" s="184" t="s">
        <v>459</v>
      </c>
      <c r="D32" s="224" t="s">
        <v>15</v>
      </c>
      <c r="E32" s="224" t="s">
        <v>27</v>
      </c>
      <c r="F32" s="224" t="s">
        <v>27</v>
      </c>
      <c r="G32" s="224" t="s">
        <v>27</v>
      </c>
    </row>
    <row r="33" spans="3:7" ht="12.75">
      <c r="C33" s="184" t="s">
        <v>463</v>
      </c>
      <c r="D33" s="224" t="s">
        <v>15</v>
      </c>
      <c r="E33" s="224" t="s">
        <v>27</v>
      </c>
      <c r="F33" s="224" t="s">
        <v>27</v>
      </c>
      <c r="G33" s="224" t="s">
        <v>27</v>
      </c>
    </row>
    <row r="34" spans="1:7" ht="12.75">
      <c r="A34" s="202"/>
      <c r="C34" s="184" t="s">
        <v>462</v>
      </c>
      <c r="D34" s="224" t="s">
        <v>15</v>
      </c>
      <c r="E34" s="224" t="s">
        <v>27</v>
      </c>
      <c r="F34" s="224" t="s">
        <v>27</v>
      </c>
      <c r="G34" s="224" t="s">
        <v>27</v>
      </c>
    </row>
    <row r="35" spans="1:7" ht="12.75">
      <c r="A35" s="202"/>
      <c r="C35" s="184" t="s">
        <v>460</v>
      </c>
      <c r="D35" s="224" t="s">
        <v>15</v>
      </c>
      <c r="E35" s="224" t="s">
        <v>27</v>
      </c>
      <c r="F35" s="224" t="s">
        <v>27</v>
      </c>
      <c r="G35" s="224" t="s">
        <v>27</v>
      </c>
    </row>
    <row r="36" spans="3:7" ht="12.75">
      <c r="C36" s="184" t="s">
        <v>460</v>
      </c>
      <c r="D36" s="224" t="s">
        <v>15</v>
      </c>
      <c r="E36" s="224" t="s">
        <v>27</v>
      </c>
      <c r="F36" s="224" t="s">
        <v>27</v>
      </c>
      <c r="G36" s="224" t="s">
        <v>27</v>
      </c>
    </row>
    <row r="37" spans="3:7" ht="12.75">
      <c r="C37" s="265" t="s">
        <v>1</v>
      </c>
      <c r="D37" s="266">
        <f>SUM(D12:D36)</f>
        <v>0</v>
      </c>
      <c r="E37" s="266">
        <f>SUM(E12:E36)</f>
        <v>0</v>
      </c>
      <c r="F37" s="266">
        <f>SUM(F12:F36)</f>
        <v>0</v>
      </c>
      <c r="G37" s="266">
        <f>SUM(G12:G36)</f>
        <v>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Ovum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dc:creator>
  <cp:keywords/>
  <dc:description/>
  <cp:lastModifiedBy>Vozian</cp:lastModifiedBy>
  <cp:lastPrinted>2007-08-28T05:02:50Z</cp:lastPrinted>
  <dcterms:created xsi:type="dcterms:W3CDTF">2006-05-17T11:48:44Z</dcterms:created>
  <dcterms:modified xsi:type="dcterms:W3CDTF">2015-03-16T12:20:15Z</dcterms:modified>
  <cp:category/>
  <cp:version/>
  <cp:contentType/>
  <cp:contentStatus/>
</cp:coreProperties>
</file>